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deich\git\Organization-Guide\Processes\General\"/>
    </mc:Choice>
  </mc:AlternateContent>
  <xr:revisionPtr revIDLastSave="0" documentId="13_ncr:1_{40655CEE-1011-4B91-A385-E539C21B97EE}" xr6:coauthVersionLast="47" xr6:coauthVersionMax="47" xr10:uidLastSave="{00000000-0000-0000-0000-000000000000}"/>
  <bookViews>
    <workbookView xWindow="-120" yWindow="-120" windowWidth="24240" windowHeight="17640" tabRatio="752" activeTab="1" xr2:uid="{00000000-000D-0000-FFFF-FFFF00000000}"/>
  </bookViews>
  <sheets>
    <sheet name="Settings" sheetId="1" r:id="rId1"/>
    <sheet name="Projects" sheetId="5" r:id="rId2"/>
    <sheet name="People" sheetId="6" r:id="rId3"/>
    <sheet name="Project 1" sheetId="2" r:id="rId4"/>
    <sheet name="Project 2" sheetId="8" r:id="rId5"/>
    <sheet name="Project 3" sheetId="9" r:id="rId6"/>
    <sheet name="Project 4" sheetId="10" r:id="rId7"/>
    <sheet name="Project 5" sheetId="11" r:id="rId8"/>
    <sheet name="Project 6" sheetId="13" r:id="rId9"/>
    <sheet name="Project 7" sheetId="14" r:id="rId10"/>
    <sheet name="Project 8" sheetId="15" r:id="rId11"/>
    <sheet name="Project 9" sheetId="17" r:id="rId12"/>
  </sheets>
  <externalReferences>
    <externalReference r:id="rId13"/>
  </externalReferences>
  <definedNames>
    <definedName name="Sheets">Projects!$B$3:$B$6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5" i="17" l="1"/>
  <c r="E15" i="17"/>
  <c r="C15" i="17"/>
  <c r="G14" i="17"/>
  <c r="E14" i="17"/>
  <c r="C14" i="17"/>
  <c r="G15" i="15"/>
  <c r="E15" i="15"/>
  <c r="C15" i="15"/>
  <c r="G14" i="15"/>
  <c r="E14" i="15"/>
  <c r="C14" i="15"/>
  <c r="G15" i="14"/>
  <c r="E15" i="14"/>
  <c r="C15" i="14"/>
  <c r="G14" i="14"/>
  <c r="E14" i="14"/>
  <c r="C14" i="14"/>
  <c r="G15" i="13"/>
  <c r="E15" i="13"/>
  <c r="C15" i="13"/>
  <c r="G14" i="13"/>
  <c r="E14" i="13"/>
  <c r="C14" i="13"/>
  <c r="G15" i="11"/>
  <c r="E15" i="11"/>
  <c r="C15" i="11"/>
  <c r="G14" i="11"/>
  <c r="E14" i="11"/>
  <c r="C14" i="11"/>
  <c r="G15" i="10"/>
  <c r="E15" i="10"/>
  <c r="C15" i="10"/>
  <c r="G14" i="10"/>
  <c r="E14" i="10"/>
  <c r="C14" i="10"/>
  <c r="G15" i="9"/>
  <c r="E15" i="9"/>
  <c r="C15" i="9"/>
  <c r="G14" i="9"/>
  <c r="E14" i="9"/>
  <c r="C14" i="9"/>
  <c r="G15" i="8"/>
  <c r="E15" i="8"/>
  <c r="C15" i="8"/>
  <c r="G14" i="8"/>
  <c r="E14" i="8"/>
  <c r="C14" i="8"/>
  <c r="G14" i="2"/>
  <c r="P41" i="17"/>
  <c r="O41" i="17"/>
  <c r="N41" i="17"/>
  <c r="M41" i="17"/>
  <c r="L41" i="17"/>
  <c r="K41" i="17"/>
  <c r="J41" i="17"/>
  <c r="I41" i="17"/>
  <c r="H41" i="17"/>
  <c r="G41" i="17"/>
  <c r="F41" i="17"/>
  <c r="P34" i="17"/>
  <c r="O34" i="17"/>
  <c r="N34" i="17"/>
  <c r="M34" i="17"/>
  <c r="L34" i="17"/>
  <c r="K34" i="17"/>
  <c r="J34" i="17"/>
  <c r="I34" i="17"/>
  <c r="H34" i="17"/>
  <c r="G34" i="17"/>
  <c r="F34" i="17"/>
  <c r="P28" i="17"/>
  <c r="O28" i="17"/>
  <c r="N28" i="17"/>
  <c r="M28" i="17"/>
  <c r="L28" i="17"/>
  <c r="K28" i="17"/>
  <c r="J28" i="17"/>
  <c r="I28" i="17"/>
  <c r="H28" i="17"/>
  <c r="C13" i="17" s="1"/>
  <c r="G28" i="17"/>
  <c r="F28" i="17"/>
  <c r="P19" i="17"/>
  <c r="O19" i="17"/>
  <c r="E9" i="17" s="1"/>
  <c r="N19" i="17"/>
  <c r="M19" i="17"/>
  <c r="L19" i="17"/>
  <c r="K19" i="17"/>
  <c r="J19" i="17"/>
  <c r="G13" i="17" s="1"/>
  <c r="I19" i="17"/>
  <c r="H19" i="17"/>
  <c r="G19" i="17"/>
  <c r="F19" i="17"/>
  <c r="E11" i="17" s="1"/>
  <c r="C6" i="17" s="1"/>
  <c r="E13" i="17"/>
  <c r="E12" i="17"/>
  <c r="D12" i="17"/>
  <c r="C12" i="17"/>
  <c r="D11" i="17"/>
  <c r="C11" i="17"/>
  <c r="E6" i="17"/>
  <c r="P41" i="15"/>
  <c r="O41" i="15"/>
  <c r="N41" i="15"/>
  <c r="M41" i="15"/>
  <c r="L41" i="15"/>
  <c r="K41" i="15"/>
  <c r="J41" i="15"/>
  <c r="I41" i="15"/>
  <c r="H41" i="15"/>
  <c r="G41" i="15"/>
  <c r="F41" i="15"/>
  <c r="P34" i="15"/>
  <c r="O34" i="15"/>
  <c r="N34" i="15"/>
  <c r="M34" i="15"/>
  <c r="L34" i="15"/>
  <c r="K34" i="15"/>
  <c r="J34" i="15"/>
  <c r="I34" i="15"/>
  <c r="H34" i="15"/>
  <c r="G34" i="15"/>
  <c r="F34" i="15"/>
  <c r="P28" i="15"/>
  <c r="O28" i="15"/>
  <c r="N28" i="15"/>
  <c r="M28" i="15"/>
  <c r="L28" i="15"/>
  <c r="K28" i="15"/>
  <c r="J28" i="15"/>
  <c r="I28" i="15"/>
  <c r="H28" i="15"/>
  <c r="C13" i="15" s="1"/>
  <c r="G28" i="15"/>
  <c r="F28" i="15"/>
  <c r="P19" i="15"/>
  <c r="O19" i="15"/>
  <c r="N19" i="15"/>
  <c r="M19" i="15"/>
  <c r="L19" i="15"/>
  <c r="K19" i="15"/>
  <c r="J19" i="15"/>
  <c r="G13" i="15" s="1"/>
  <c r="I19" i="15"/>
  <c r="H19" i="15"/>
  <c r="G19" i="15"/>
  <c r="F19" i="15"/>
  <c r="E11" i="15" s="1"/>
  <c r="C6" i="15" s="1"/>
  <c r="E13" i="15"/>
  <c r="E12" i="15"/>
  <c r="D12" i="15"/>
  <c r="C12" i="15"/>
  <c r="D11" i="15"/>
  <c r="C11" i="15"/>
  <c r="E6" i="15"/>
  <c r="P41" i="14"/>
  <c r="O41" i="14"/>
  <c r="N41" i="14"/>
  <c r="M41" i="14"/>
  <c r="L41" i="14"/>
  <c r="K41" i="14"/>
  <c r="J41" i="14"/>
  <c r="I41" i="14"/>
  <c r="H41" i="14"/>
  <c r="G41" i="14"/>
  <c r="F41" i="14"/>
  <c r="P34" i="14"/>
  <c r="O34" i="14"/>
  <c r="N34" i="14"/>
  <c r="M34" i="14"/>
  <c r="L34" i="14"/>
  <c r="K34" i="14"/>
  <c r="J34" i="14"/>
  <c r="I34" i="14"/>
  <c r="H34" i="14"/>
  <c r="G34" i="14"/>
  <c r="F34" i="14"/>
  <c r="P28" i="14"/>
  <c r="O28" i="14"/>
  <c r="N28" i="14"/>
  <c r="M28" i="14"/>
  <c r="L28" i="14"/>
  <c r="K28" i="14"/>
  <c r="J28" i="14"/>
  <c r="I28" i="14"/>
  <c r="H28" i="14"/>
  <c r="C13" i="14" s="1"/>
  <c r="G28" i="14"/>
  <c r="F28" i="14"/>
  <c r="P19" i="14"/>
  <c r="O19" i="14"/>
  <c r="E9" i="14" s="1"/>
  <c r="N19" i="14"/>
  <c r="M19" i="14"/>
  <c r="L19" i="14"/>
  <c r="K19" i="14"/>
  <c r="J19" i="14"/>
  <c r="G13" i="14" s="1"/>
  <c r="I19" i="14"/>
  <c r="H19" i="14"/>
  <c r="G19" i="14"/>
  <c r="F19" i="14"/>
  <c r="E11" i="14" s="1"/>
  <c r="C6" i="14" s="1"/>
  <c r="E13" i="14"/>
  <c r="E12" i="14"/>
  <c r="D12" i="14"/>
  <c r="C12" i="14"/>
  <c r="D11" i="14"/>
  <c r="C11" i="14"/>
  <c r="E6" i="14"/>
  <c r="P41" i="13"/>
  <c r="O41" i="13"/>
  <c r="N41" i="13"/>
  <c r="M41" i="13"/>
  <c r="L41" i="13"/>
  <c r="K41" i="13"/>
  <c r="J41" i="13"/>
  <c r="I41" i="13"/>
  <c r="H41" i="13"/>
  <c r="G41" i="13"/>
  <c r="F41" i="13"/>
  <c r="P34" i="13"/>
  <c r="O34" i="13"/>
  <c r="N34" i="13"/>
  <c r="M34" i="13"/>
  <c r="L34" i="13"/>
  <c r="K34" i="13"/>
  <c r="J34" i="13"/>
  <c r="I34" i="13"/>
  <c r="H34" i="13"/>
  <c r="C13" i="13" s="1"/>
  <c r="G34" i="13"/>
  <c r="F34" i="13"/>
  <c r="P28" i="13"/>
  <c r="O28" i="13"/>
  <c r="E9" i="13" s="1"/>
  <c r="N28" i="13"/>
  <c r="M28" i="13"/>
  <c r="L28" i="13"/>
  <c r="K28" i="13"/>
  <c r="J28" i="13"/>
  <c r="I28" i="13"/>
  <c r="H28" i="13"/>
  <c r="G28" i="13"/>
  <c r="F28" i="13"/>
  <c r="P19" i="13"/>
  <c r="O19" i="13"/>
  <c r="N19" i="13"/>
  <c r="M19" i="13"/>
  <c r="L19" i="13"/>
  <c r="K19" i="13"/>
  <c r="J19" i="13"/>
  <c r="G13" i="13" s="1"/>
  <c r="I19" i="13"/>
  <c r="H19" i="13"/>
  <c r="G19" i="13"/>
  <c r="F19" i="13"/>
  <c r="E11" i="13" s="1"/>
  <c r="C6" i="13" s="1"/>
  <c r="E13" i="13"/>
  <c r="E12" i="13"/>
  <c r="D12" i="13"/>
  <c r="C12" i="13"/>
  <c r="D11" i="13"/>
  <c r="C11" i="13"/>
  <c r="E6" i="13"/>
  <c r="P41" i="11"/>
  <c r="O41" i="11"/>
  <c r="N41" i="11"/>
  <c r="M41" i="11"/>
  <c r="L41" i="11"/>
  <c r="K41" i="11"/>
  <c r="J41" i="11"/>
  <c r="I41" i="11"/>
  <c r="H41" i="11"/>
  <c r="G41" i="11"/>
  <c r="F41" i="11"/>
  <c r="P34" i="11"/>
  <c r="O34" i="11"/>
  <c r="N34" i="11"/>
  <c r="M34" i="11"/>
  <c r="L34" i="11"/>
  <c r="K34" i="11"/>
  <c r="J34" i="11"/>
  <c r="I34" i="11"/>
  <c r="H34" i="11"/>
  <c r="C13" i="11" s="1"/>
  <c r="G34" i="11"/>
  <c r="F34" i="11"/>
  <c r="P28" i="11"/>
  <c r="O28" i="11"/>
  <c r="E9" i="11" s="1"/>
  <c r="N28" i="11"/>
  <c r="M28" i="11"/>
  <c r="L28" i="11"/>
  <c r="K28" i="11"/>
  <c r="J28" i="11"/>
  <c r="I28" i="11"/>
  <c r="H28" i="11"/>
  <c r="G28" i="11"/>
  <c r="F28" i="11"/>
  <c r="P19" i="11"/>
  <c r="O19" i="11"/>
  <c r="N19" i="11"/>
  <c r="M19" i="11"/>
  <c r="L19" i="11"/>
  <c r="K19" i="11"/>
  <c r="J19" i="11"/>
  <c r="G13" i="11" s="1"/>
  <c r="I19" i="11"/>
  <c r="H19" i="11"/>
  <c r="G19" i="11"/>
  <c r="F19" i="11"/>
  <c r="E11" i="11" s="1"/>
  <c r="C6" i="11" s="1"/>
  <c r="E13" i="11"/>
  <c r="E12" i="11"/>
  <c r="D12" i="11"/>
  <c r="C12" i="11"/>
  <c r="D11" i="11"/>
  <c r="C11" i="11"/>
  <c r="E6" i="11"/>
  <c r="C7" i="5" a="1"/>
  <c r="C9" i="17" l="1"/>
  <c r="C9" i="15"/>
  <c r="E9" i="15"/>
  <c r="C9" i="14"/>
  <c r="C9" i="11"/>
  <c r="G9" i="17"/>
  <c r="G9" i="15"/>
  <c r="G9" i="14"/>
  <c r="G9" i="13"/>
  <c r="C9" i="13"/>
  <c r="G9" i="11"/>
  <c r="C7" i="5"/>
  <c r="D7" i="5" a="1"/>
  <c r="D7" i="5"/>
  <c r="E7" i="5" a="1"/>
  <c r="E7" i="5"/>
  <c r="F7" i="5" a="1"/>
  <c r="F7" i="5"/>
  <c r="G7" i="5" a="1"/>
  <c r="G7" i="5"/>
  <c r="H7" i="5" a="1"/>
  <c r="H7" i="5"/>
  <c r="I7" i="5" a="1"/>
  <c r="I7" i="5"/>
  <c r="J7" i="5" a="1"/>
  <c r="J7" i="5"/>
  <c r="K7" i="5" a="1"/>
  <c r="K7" i="5"/>
  <c r="L7" i="5" a="1"/>
  <c r="L7" i="5"/>
  <c r="M7" i="5" a="1"/>
  <c r="M7" i="5"/>
  <c r="N7" i="5" a="1"/>
  <c r="N7" i="5"/>
  <c r="O7" i="5" a="1"/>
  <c r="O7" i="5"/>
  <c r="P7" i="5" a="1"/>
  <c r="P7" i="5"/>
  <c r="Q7" i="5" a="1"/>
  <c r="Q7" i="5"/>
  <c r="R7" i="5" a="1"/>
  <c r="R7" i="5"/>
  <c r="S7" i="5" a="1"/>
  <c r="S7" i="5"/>
  <c r="T7" i="5" a="1"/>
  <c r="T7" i="5"/>
  <c r="U7" i="5" a="1"/>
  <c r="U7" i="5"/>
  <c r="C8" i="5" a="1"/>
  <c r="C8" i="5"/>
  <c r="D8" i="5" a="1"/>
  <c r="D8" i="5"/>
  <c r="E8" i="5" a="1"/>
  <c r="E8" i="5"/>
  <c r="F8" i="5" a="1"/>
  <c r="F8" i="5"/>
  <c r="G8" i="5" a="1"/>
  <c r="G8" i="5"/>
  <c r="H8" i="5" a="1"/>
  <c r="H8" i="5"/>
  <c r="I8" i="5" a="1"/>
  <c r="I8" i="5"/>
  <c r="J8" i="5" a="1"/>
  <c r="J8" i="5"/>
  <c r="K8" i="5" a="1"/>
  <c r="K8" i="5"/>
  <c r="L8" i="5" a="1"/>
  <c r="L8" i="5"/>
  <c r="M8" i="5" a="1"/>
  <c r="M8" i="5"/>
  <c r="N8" i="5" a="1"/>
  <c r="N8" i="5"/>
  <c r="O8" i="5" a="1"/>
  <c r="O8" i="5"/>
  <c r="P8" i="5" a="1"/>
  <c r="P8" i="5"/>
  <c r="Q8" i="5" a="1"/>
  <c r="Q8" i="5"/>
  <c r="R8" i="5" a="1"/>
  <c r="R8" i="5"/>
  <c r="S8" i="5" a="1"/>
  <c r="S8" i="5"/>
  <c r="T8" i="5" a="1"/>
  <c r="T8" i="5"/>
  <c r="U8" i="5" a="1"/>
  <c r="U8" i="5"/>
  <c r="C9" i="5" a="1"/>
  <c r="C9" i="5"/>
  <c r="D9" i="5" a="1"/>
  <c r="D9" i="5"/>
  <c r="E9" i="5" a="1"/>
  <c r="E9" i="5"/>
  <c r="F9" i="5" a="1"/>
  <c r="F9" i="5"/>
  <c r="G9" i="5" a="1"/>
  <c r="G9" i="5"/>
  <c r="H9" i="5" a="1"/>
  <c r="H9" i="5"/>
  <c r="I9" i="5" a="1"/>
  <c r="I9" i="5"/>
  <c r="J9" i="5" a="1"/>
  <c r="J9" i="5"/>
  <c r="K9" i="5" a="1"/>
  <c r="K9" i="5"/>
  <c r="L9" i="5" a="1"/>
  <c r="L9" i="5"/>
  <c r="M9" i="5" a="1"/>
  <c r="M9" i="5"/>
  <c r="N9" i="5" a="1"/>
  <c r="N9" i="5"/>
  <c r="O9" i="5" a="1"/>
  <c r="O9" i="5"/>
  <c r="P9" i="5" a="1"/>
  <c r="P9" i="5"/>
  <c r="Q9" i="5" a="1"/>
  <c r="Q9" i="5"/>
  <c r="R9" i="5" a="1"/>
  <c r="R9" i="5"/>
  <c r="S9" i="5" a="1"/>
  <c r="S9" i="5"/>
  <c r="T9" i="5" a="1"/>
  <c r="T9" i="5"/>
  <c r="U9" i="5" a="1"/>
  <c r="U9" i="5"/>
  <c r="C10" i="5" a="1"/>
  <c r="C10" i="5"/>
  <c r="D10" i="5" a="1"/>
  <c r="D10" i="5"/>
  <c r="E10" i="5" a="1"/>
  <c r="E10" i="5"/>
  <c r="F10" i="5" a="1"/>
  <c r="F10" i="5"/>
  <c r="G10" i="5" a="1"/>
  <c r="G10" i="5"/>
  <c r="H10" i="5" a="1"/>
  <c r="H10" i="5"/>
  <c r="I10" i="5" a="1"/>
  <c r="I10" i="5"/>
  <c r="J10" i="5" a="1"/>
  <c r="J10" i="5"/>
  <c r="K10" i="5" a="1"/>
  <c r="K10" i="5"/>
  <c r="L10" i="5" a="1"/>
  <c r="L10" i="5"/>
  <c r="M10" i="5" a="1"/>
  <c r="M10" i="5"/>
  <c r="N10" i="5" a="1"/>
  <c r="N10" i="5"/>
  <c r="O10" i="5" a="1"/>
  <c r="O10" i="5"/>
  <c r="P10" i="5" a="1"/>
  <c r="P10" i="5"/>
  <c r="Q10" i="5" a="1"/>
  <c r="Q10" i="5"/>
  <c r="R10" i="5" a="1"/>
  <c r="R10" i="5"/>
  <c r="S10" i="5" a="1"/>
  <c r="S10" i="5"/>
  <c r="T10" i="5" a="1"/>
  <c r="T10" i="5"/>
  <c r="U10" i="5" a="1"/>
  <c r="U10" i="5"/>
  <c r="C11" i="5" a="1"/>
  <c r="C11" i="5"/>
  <c r="D11" i="5" a="1"/>
  <c r="D11" i="5"/>
  <c r="E11" i="5" a="1"/>
  <c r="E11" i="5"/>
  <c r="F11" i="5" a="1"/>
  <c r="F11" i="5"/>
  <c r="G11" i="5" a="1"/>
  <c r="G11" i="5"/>
  <c r="H11" i="5" a="1"/>
  <c r="H11" i="5"/>
  <c r="I11" i="5" a="1"/>
  <c r="I11" i="5"/>
  <c r="J11" i="5" a="1"/>
  <c r="J11" i="5"/>
  <c r="K11" i="5" a="1"/>
  <c r="K11" i="5"/>
  <c r="L11" i="5" a="1"/>
  <c r="L11" i="5"/>
  <c r="M11" i="5" a="1"/>
  <c r="M11" i="5"/>
  <c r="N11" i="5" a="1"/>
  <c r="N11" i="5"/>
  <c r="O11" i="5" a="1"/>
  <c r="O11" i="5"/>
  <c r="P11" i="5" a="1"/>
  <c r="P11" i="5"/>
  <c r="Q11" i="5" a="1"/>
  <c r="Q11" i="5"/>
  <c r="R11" i="5" a="1"/>
  <c r="R11" i="5"/>
  <c r="S11" i="5" a="1"/>
  <c r="S11" i="5"/>
  <c r="T11" i="5" a="1"/>
  <c r="T11" i="5"/>
  <c r="U11" i="5" a="1"/>
  <c r="U11" i="5"/>
  <c r="E6" i="2"/>
  <c r="C6" i="2"/>
  <c r="E6" i="10"/>
  <c r="E6" i="9"/>
  <c r="E6" i="8"/>
  <c r="F12" i="6" a="1"/>
  <c r="D12" i="6" a="1"/>
  <c r="E11" i="6" a="1"/>
  <c r="F10" i="6" a="1"/>
  <c r="D10" i="6" a="1"/>
  <c r="E9" i="6" a="1"/>
  <c r="F8" i="6" a="1"/>
  <c r="D8" i="6" a="1"/>
  <c r="E7" i="6" a="1"/>
  <c r="F6" i="6" a="1"/>
  <c r="D6" i="6" a="1"/>
  <c r="E5" i="6" a="1"/>
  <c r="F3" i="6" a="1"/>
  <c r="D3" i="6" a="1"/>
  <c r="E12" i="6" a="1"/>
  <c r="F11" i="6" a="1"/>
  <c r="D11" i="6" a="1"/>
  <c r="E10" i="6" a="1"/>
  <c r="F9" i="6" a="1"/>
  <c r="D9" i="6" a="1"/>
  <c r="E8" i="6" a="1"/>
  <c r="F7" i="6" a="1"/>
  <c r="D7" i="6" a="1"/>
  <c r="E6" i="6" a="1"/>
  <c r="F5" i="6" a="1"/>
  <c r="D5" i="6" a="1"/>
  <c r="E3" i="6" a="1"/>
  <c r="F4" i="6" a="1"/>
  <c r="E4" i="6" a="1"/>
  <c r="D4" i="6" a="1"/>
  <c r="E3" i="6" l="1"/>
  <c r="D5" i="6"/>
  <c r="F5" i="6"/>
  <c r="E6" i="6"/>
  <c r="D7" i="6"/>
  <c r="F7" i="6"/>
  <c r="E8" i="6"/>
  <c r="D9" i="6"/>
  <c r="F9" i="6"/>
  <c r="E10" i="6"/>
  <c r="D11" i="6"/>
  <c r="F11" i="6"/>
  <c r="E12" i="6"/>
  <c r="D3" i="6"/>
  <c r="F3" i="6"/>
  <c r="E5" i="6"/>
  <c r="D6" i="6"/>
  <c r="F6" i="6"/>
  <c r="E7" i="6"/>
  <c r="D8" i="6"/>
  <c r="F8" i="6"/>
  <c r="E9" i="6"/>
  <c r="D10" i="6"/>
  <c r="F10" i="6"/>
  <c r="E11" i="6"/>
  <c r="D12" i="6"/>
  <c r="F12" i="6"/>
  <c r="F4" i="6"/>
  <c r="E4" i="6"/>
  <c r="D4" i="6"/>
  <c r="P41" i="10"/>
  <c r="O41" i="10"/>
  <c r="N41" i="10"/>
  <c r="M41" i="10"/>
  <c r="L41" i="10"/>
  <c r="K41" i="10"/>
  <c r="J41" i="10"/>
  <c r="I41" i="10"/>
  <c r="H41" i="10"/>
  <c r="G41" i="10"/>
  <c r="F41" i="10"/>
  <c r="P34" i="10"/>
  <c r="O34" i="10"/>
  <c r="N34" i="10"/>
  <c r="M34" i="10"/>
  <c r="L34" i="10"/>
  <c r="K34" i="10"/>
  <c r="J34" i="10"/>
  <c r="I34" i="10"/>
  <c r="H34" i="10"/>
  <c r="G34" i="10"/>
  <c r="F34" i="10"/>
  <c r="P28" i="10"/>
  <c r="O28" i="10"/>
  <c r="N28" i="10"/>
  <c r="M28" i="10"/>
  <c r="L28" i="10"/>
  <c r="K28" i="10"/>
  <c r="J28" i="10"/>
  <c r="I28" i="10"/>
  <c r="H28" i="10"/>
  <c r="C13" i="10" s="1"/>
  <c r="G28" i="10"/>
  <c r="F28" i="10"/>
  <c r="P19" i="10"/>
  <c r="O19" i="10"/>
  <c r="N19" i="10"/>
  <c r="C9" i="10" s="1"/>
  <c r="M19" i="10"/>
  <c r="L19" i="10"/>
  <c r="K19" i="10"/>
  <c r="J19" i="10"/>
  <c r="G13" i="10" s="1"/>
  <c r="I19" i="10"/>
  <c r="H19" i="10"/>
  <c r="G19" i="10"/>
  <c r="F19" i="10"/>
  <c r="E11" i="10" s="1"/>
  <c r="C6" i="10" s="1"/>
  <c r="E13" i="10"/>
  <c r="E12" i="10"/>
  <c r="D12" i="10"/>
  <c r="C12" i="10"/>
  <c r="D11" i="10"/>
  <c r="C11" i="10"/>
  <c r="P41" i="9"/>
  <c r="O41" i="9"/>
  <c r="N41" i="9"/>
  <c r="M41" i="9"/>
  <c r="L41" i="9"/>
  <c r="K41" i="9"/>
  <c r="J41" i="9"/>
  <c r="I41" i="9"/>
  <c r="H41" i="9"/>
  <c r="G41" i="9"/>
  <c r="F41" i="9"/>
  <c r="P34" i="9"/>
  <c r="O34" i="9"/>
  <c r="N34" i="9"/>
  <c r="M34" i="9"/>
  <c r="L34" i="9"/>
  <c r="K34" i="9"/>
  <c r="J34" i="9"/>
  <c r="I34" i="9"/>
  <c r="H34" i="9"/>
  <c r="G34" i="9"/>
  <c r="F34" i="9"/>
  <c r="P28" i="9"/>
  <c r="O28" i="9"/>
  <c r="N28" i="9"/>
  <c r="M28" i="9"/>
  <c r="L28" i="9"/>
  <c r="K28" i="9"/>
  <c r="J28" i="9"/>
  <c r="I28" i="9"/>
  <c r="H28" i="9"/>
  <c r="C13" i="9" s="1"/>
  <c r="G28" i="9"/>
  <c r="F28" i="9"/>
  <c r="P19" i="9"/>
  <c r="O19" i="9"/>
  <c r="E9" i="9" s="1"/>
  <c r="N19" i="9"/>
  <c r="C9" i="9" s="1"/>
  <c r="M19" i="9"/>
  <c r="L19" i="9"/>
  <c r="K19" i="9"/>
  <c r="J19" i="9"/>
  <c r="G13" i="9" s="1"/>
  <c r="I19" i="9"/>
  <c r="H19" i="9"/>
  <c r="G19" i="9"/>
  <c r="F19" i="9"/>
  <c r="E11" i="9" s="1"/>
  <c r="C6" i="9" s="1"/>
  <c r="E13" i="9"/>
  <c r="E12" i="9"/>
  <c r="D12" i="9"/>
  <c r="C12" i="9"/>
  <c r="D11" i="9"/>
  <c r="C11" i="9"/>
  <c r="P41" i="8"/>
  <c r="O41" i="8"/>
  <c r="N41" i="8"/>
  <c r="M41" i="8"/>
  <c r="L41" i="8"/>
  <c r="K41" i="8"/>
  <c r="J41" i="8"/>
  <c r="I41" i="8"/>
  <c r="H41" i="8"/>
  <c r="G41" i="8"/>
  <c r="F41" i="8"/>
  <c r="P34" i="8"/>
  <c r="O34" i="8"/>
  <c r="N34" i="8"/>
  <c r="M34" i="8"/>
  <c r="L34" i="8"/>
  <c r="K34" i="8"/>
  <c r="J34" i="8"/>
  <c r="I34" i="8"/>
  <c r="H34" i="8"/>
  <c r="G34" i="8"/>
  <c r="F34" i="8"/>
  <c r="P28" i="8"/>
  <c r="O28" i="8"/>
  <c r="N28" i="8"/>
  <c r="M28" i="8"/>
  <c r="L28" i="8"/>
  <c r="K28" i="8"/>
  <c r="J28" i="8"/>
  <c r="I28" i="8"/>
  <c r="H28" i="8"/>
  <c r="C13" i="8" s="1"/>
  <c r="G28" i="8"/>
  <c r="F28" i="8"/>
  <c r="P19" i="8"/>
  <c r="O19" i="8"/>
  <c r="E9" i="8" s="1"/>
  <c r="N19" i="8"/>
  <c r="C9" i="8" s="1"/>
  <c r="M19" i="8"/>
  <c r="L19" i="8"/>
  <c r="K19" i="8"/>
  <c r="J19" i="8"/>
  <c r="G13" i="8" s="1"/>
  <c r="I19" i="8"/>
  <c r="H19" i="8"/>
  <c r="G19" i="8"/>
  <c r="F19" i="8"/>
  <c r="E11" i="8" s="1"/>
  <c r="C6" i="8" s="1"/>
  <c r="E13" i="8"/>
  <c r="E12" i="8"/>
  <c r="D12" i="8"/>
  <c r="C12" i="8"/>
  <c r="D11" i="8"/>
  <c r="C11" i="8"/>
  <c r="G41" i="2"/>
  <c r="F41" i="2"/>
  <c r="G34" i="2"/>
  <c r="F34" i="2"/>
  <c r="G28" i="2"/>
  <c r="F28" i="2"/>
  <c r="F19" i="2"/>
  <c r="G19" i="2"/>
  <c r="D12" i="2"/>
  <c r="D11" i="2"/>
  <c r="D7" i="1"/>
  <c r="E5" i="5" a="1"/>
  <c r="E4" i="5" a="1"/>
  <c r="E6" i="5" a="1"/>
  <c r="E3" i="5" a="1"/>
  <c r="G9" i="10" l="1"/>
  <c r="E9" i="10"/>
  <c r="G9" i="9"/>
  <c r="G9" i="8"/>
  <c r="E6" i="5"/>
  <c r="E4" i="5"/>
  <c r="E5" i="5"/>
  <c r="E3" i="5"/>
  <c r="E12" i="2"/>
  <c r="C12" i="2"/>
  <c r="C11" i="2"/>
  <c r="I19" i="2"/>
  <c r="J19" i="2"/>
  <c r="G13" i="2" s="1"/>
  <c r="K19" i="2"/>
  <c r="L19" i="2"/>
  <c r="M19" i="2"/>
  <c r="N19" i="2"/>
  <c r="O19" i="2"/>
  <c r="P19" i="2"/>
  <c r="G15" i="2" s="1"/>
  <c r="I28" i="2"/>
  <c r="J28" i="2"/>
  <c r="K28" i="2"/>
  <c r="L28" i="2"/>
  <c r="M28" i="2"/>
  <c r="N28" i="2"/>
  <c r="O28" i="2"/>
  <c r="P28" i="2"/>
  <c r="I34" i="2"/>
  <c r="J34" i="2"/>
  <c r="K34" i="2"/>
  <c r="L34" i="2"/>
  <c r="M34" i="2"/>
  <c r="N34" i="2"/>
  <c r="O34" i="2"/>
  <c r="P34" i="2"/>
  <c r="I41" i="2"/>
  <c r="J41" i="2"/>
  <c r="K41" i="2"/>
  <c r="L41" i="2"/>
  <c r="M41" i="2"/>
  <c r="N41" i="2"/>
  <c r="O41" i="2"/>
  <c r="P41" i="2"/>
  <c r="H41" i="2"/>
  <c r="H34" i="2"/>
  <c r="H28" i="2"/>
  <c r="E13" i="2"/>
  <c r="H19" i="2"/>
  <c r="C4" i="1"/>
  <c r="D4" i="1" s="1"/>
  <c r="C4" i="6"/>
  <c r="C5" i="6"/>
  <c r="C6" i="6"/>
  <c r="C7" i="6"/>
  <c r="C8" i="6"/>
  <c r="C9" i="6"/>
  <c r="C10" i="6"/>
  <c r="C11" i="6"/>
  <c r="C12" i="6"/>
  <c r="C3" i="6"/>
  <c r="E11" i="2"/>
  <c r="C3" i="5" a="1"/>
  <c r="K4" i="5" a="1"/>
  <c r="J5" i="5" a="1"/>
  <c r="H4" i="5" a="1"/>
  <c r="N4" i="5" a="1"/>
  <c r="K5" i="5" a="1"/>
  <c r="J6" i="5" a="1"/>
  <c r="K3" i="5" a="1"/>
  <c r="I3" i="5" a="1"/>
  <c r="F5" i="5" a="1"/>
  <c r="C4" i="5" a="1"/>
  <c r="G4" i="5" a="1"/>
  <c r="O4" i="5" a="1"/>
  <c r="L5" i="5" a="1"/>
  <c r="K6" i="5" a="1"/>
  <c r="G5" i="5" a="1"/>
  <c r="M5" i="5" a="1"/>
  <c r="L6" i="5" a="1"/>
  <c r="H3" i="5" a="1"/>
  <c r="F4" i="5" a="1"/>
  <c r="C6" i="5" a="1"/>
  <c r="I4" i="5" a="1"/>
  <c r="H5" i="5" a="1"/>
  <c r="G6" i="5" a="1"/>
  <c r="M6" i="5" a="1"/>
  <c r="J4" i="5" a="1"/>
  <c r="I5" i="5" a="1"/>
  <c r="H6" i="5" a="1"/>
  <c r="N6" i="5" a="1"/>
  <c r="G3" i="5" a="1"/>
  <c r="F3" i="5" a="1"/>
  <c r="C5" i="5" a="1"/>
  <c r="I6" i="5" a="1"/>
  <c r="O6" i="5" a="1"/>
  <c r="L4" i="5" a="1"/>
  <c r="R3" i="5" a="1"/>
  <c r="L3" i="5" a="1"/>
  <c r="F6" i="5" a="1"/>
  <c r="G9" i="2" l="1"/>
  <c r="E14" i="2"/>
  <c r="E15" i="2"/>
  <c r="C5" i="5"/>
  <c r="C6" i="5"/>
  <c r="C4" i="5"/>
  <c r="C3" i="5"/>
  <c r="N6" i="5"/>
  <c r="L6" i="5"/>
  <c r="J6" i="5"/>
  <c r="H6" i="5"/>
  <c r="M5" i="5"/>
  <c r="K5" i="5"/>
  <c r="I5" i="5"/>
  <c r="G5" i="5"/>
  <c r="N4" i="5"/>
  <c r="L4" i="5"/>
  <c r="J4" i="5"/>
  <c r="H4" i="5"/>
  <c r="O6" i="5"/>
  <c r="M6" i="5"/>
  <c r="K6" i="5"/>
  <c r="I6" i="5"/>
  <c r="G6" i="5"/>
  <c r="L5" i="5"/>
  <c r="J5" i="5"/>
  <c r="H5" i="5"/>
  <c r="O4" i="5"/>
  <c r="K4" i="5"/>
  <c r="I4" i="5"/>
  <c r="G4" i="5"/>
  <c r="R3" i="5"/>
  <c r="L3" i="5"/>
  <c r="K3" i="5"/>
  <c r="I3" i="5"/>
  <c r="H3" i="5"/>
  <c r="G3" i="5"/>
  <c r="F4" i="5"/>
  <c r="F5" i="5"/>
  <c r="F6" i="5"/>
  <c r="F3" i="5"/>
  <c r="E9" i="2"/>
  <c r="C13" i="2"/>
  <c r="C15" i="2" s="1"/>
  <c r="J11" i="6"/>
  <c r="J10" i="6"/>
  <c r="J8" i="6"/>
  <c r="J7" i="6"/>
  <c r="J6" i="6"/>
  <c r="J5" i="6"/>
  <c r="J4" i="6"/>
  <c r="J12" i="6"/>
  <c r="J9" i="6"/>
  <c r="I12" i="6"/>
  <c r="I11" i="6"/>
  <c r="I10" i="6"/>
  <c r="I9" i="6"/>
  <c r="I8" i="6"/>
  <c r="I7" i="6"/>
  <c r="I6" i="6"/>
  <c r="I5" i="6"/>
  <c r="I4" i="6"/>
  <c r="J3" i="6"/>
  <c r="I3" i="6"/>
  <c r="H11" i="6"/>
  <c r="H9" i="6"/>
  <c r="H7" i="6"/>
  <c r="H5" i="6"/>
  <c r="H12" i="6"/>
  <c r="H10" i="6"/>
  <c r="H8" i="6"/>
  <c r="H6" i="6"/>
  <c r="H4" i="6"/>
  <c r="H3" i="6"/>
  <c r="O3" i="5" a="1"/>
  <c r="N3" i="5" a="1"/>
  <c r="D5" i="5" a="1"/>
  <c r="D6" i="5" a="1"/>
  <c r="D4" i="5" a="1"/>
  <c r="D3" i="5" a="1"/>
  <c r="J3" i="5" a="1"/>
  <c r="Q5" i="5" a="1"/>
  <c r="P3" i="5" a="1"/>
  <c r="O5" i="5" a="1"/>
  <c r="U4" i="5" a="1"/>
  <c r="T3" i="5" a="1"/>
  <c r="Q6" i="5" a="1"/>
  <c r="Q4" i="5" a="1"/>
  <c r="N5" i="5" a="1"/>
  <c r="M4" i="5" a="1"/>
  <c r="U3" i="5" a="1"/>
  <c r="P6" i="5" a="1"/>
  <c r="R6" i="5" a="1"/>
  <c r="R5" i="5" a="1"/>
  <c r="T4" i="5" a="1"/>
  <c r="Q3" i="5" a="1"/>
  <c r="R4" i="5" a="1"/>
  <c r="P5" i="5" a="1"/>
  <c r="T5" i="5" a="1"/>
  <c r="P4" i="5" a="1"/>
  <c r="N3" i="5" l="1"/>
  <c r="O3" i="5"/>
  <c r="D4" i="5"/>
  <c r="D6" i="5"/>
  <c r="D5" i="5"/>
  <c r="D3" i="5"/>
  <c r="J3" i="5"/>
  <c r="C14" i="2"/>
  <c r="C9" i="2" s="1"/>
  <c r="P5" i="5"/>
  <c r="R6" i="5"/>
  <c r="Q4" i="5"/>
  <c r="P3" i="5"/>
  <c r="R4" i="5"/>
  <c r="P6" i="5"/>
  <c r="Q6" i="5"/>
  <c r="Q5" i="5"/>
  <c r="Q3" i="5"/>
  <c r="T5" i="5"/>
  <c r="R5" i="5"/>
  <c r="N5" i="5"/>
  <c r="O5" i="5"/>
  <c r="P4" i="5"/>
  <c r="T4" i="5"/>
  <c r="M4" i="5"/>
  <c r="U4" i="5"/>
  <c r="T3" i="5"/>
  <c r="U3" i="5"/>
  <c r="L4" i="6"/>
  <c r="L8" i="6"/>
  <c r="L12" i="6"/>
  <c r="L11" i="6"/>
  <c r="L6" i="6"/>
  <c r="L5" i="6"/>
  <c r="L7" i="6"/>
  <c r="L10" i="6"/>
  <c r="L9" i="6"/>
  <c r="L3" i="6"/>
  <c r="M3" i="5" a="1"/>
  <c r="U6" i="5" a="1"/>
  <c r="S4" i="5" a="1"/>
  <c r="S3" i="5" a="1"/>
  <c r="U5" i="5" a="1"/>
  <c r="S5" i="5" a="1"/>
  <c r="S6" i="5" a="1"/>
  <c r="T6" i="5" a="1"/>
  <c r="M3" i="5" l="1"/>
  <c r="S6" i="5"/>
  <c r="S5" i="5"/>
  <c r="U6" i="5"/>
  <c r="T6" i="5"/>
  <c r="U5" i="5"/>
  <c r="S4" i="5"/>
  <c r="S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<sst xmlns="http://schemas.openxmlformats.org/spreadsheetml/2006/main" count="1089" uniqueCount="130">
  <si>
    <t>Name</t>
  </si>
  <si>
    <t>Responsible</t>
  </si>
  <si>
    <t>Actual Hours</t>
  </si>
  <si>
    <t>Actual Costs</t>
  </si>
  <si>
    <t>Planned Start</t>
  </si>
  <si>
    <t>Planned End</t>
  </si>
  <si>
    <t>Planned Hours</t>
  </si>
  <si>
    <t>Planned Costs</t>
  </si>
  <si>
    <t>Planned Revenue</t>
  </si>
  <si>
    <t>Actual Revenue</t>
  </si>
  <si>
    <t>Description</t>
  </si>
  <si>
    <t>Receiver</t>
  </si>
  <si>
    <t>Progress</t>
  </si>
  <si>
    <t>Milestone/Task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</si>
  <si>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</si>
  <si>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</si>
  <si>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</si>
  <si>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</si>
  <si>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</si>
  <si>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</si>
  <si>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</si>
  <si>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</si>
  <si>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</si>
  <si>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</si>
  <si>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</si>
  <si>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</si>
  <si>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</si>
  <si>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</si>
  <si>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</si>
  <si>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</si>
  <si>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</si>
  <si>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</si>
  <si>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</si>
  <si>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</si>
  <si>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</si>
  <si>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</si>
  <si>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</si>
  <si>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</si>
  <si>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</si>
  <si>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</si>
  <si>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</si>
  <si>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</si>
  <si>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</si>
  <si>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</si>
  <si>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</si>
  <si>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W32</t>
  </si>
  <si>
    <t>W33</t>
  </si>
  <si>
    <t>W34</t>
  </si>
  <si>
    <t>W35</t>
  </si>
  <si>
    <t>W36</t>
  </si>
  <si>
    <t>W37</t>
  </si>
  <si>
    <t>W38</t>
  </si>
  <si>
    <t>W39</t>
  </si>
  <si>
    <t>W40</t>
  </si>
  <si>
    <t>W41</t>
  </si>
  <si>
    <t>W42</t>
  </si>
  <si>
    <t>W43</t>
  </si>
  <si>
    <t>W44</t>
  </si>
  <si>
    <t>W45</t>
  </si>
  <si>
    <t>W46</t>
  </si>
  <si>
    <t>W47</t>
  </si>
  <si>
    <t>W48</t>
  </si>
  <si>
    <t>W49</t>
  </si>
  <si>
    <t>W50</t>
  </si>
  <si>
    <t>W51</t>
  </si>
  <si>
    <t>W52</t>
  </si>
  <si>
    <t>W53</t>
  </si>
  <si>
    <t>W54</t>
  </si>
  <si>
    <t>Status</t>
  </si>
  <si>
    <t>Milestone 1</t>
  </si>
  <si>
    <t>Milestone 2</t>
  </si>
  <si>
    <t>Milestone 3</t>
  </si>
  <si>
    <t>Task 1</t>
  </si>
  <si>
    <t>Task 2</t>
  </si>
  <si>
    <t>Task 3</t>
  </si>
  <si>
    <t>Task 4</t>
  </si>
  <si>
    <t>Task 5</t>
  </si>
  <si>
    <t>Task 6</t>
  </si>
  <si>
    <t>Task 7</t>
  </si>
  <si>
    <t>B Start</t>
  </si>
  <si>
    <t>B End</t>
  </si>
  <si>
    <t>B Hours</t>
  </si>
  <si>
    <t>FC Hours</t>
  </si>
  <si>
    <t>A Hours</t>
  </si>
  <si>
    <t>B Costs</t>
  </si>
  <si>
    <t>FC Costs</t>
  </si>
  <si>
    <t>A Costs</t>
  </si>
  <si>
    <t>B Revenue</t>
  </si>
  <si>
    <t>FC Revenue</t>
  </si>
  <si>
    <t>A Revenue</t>
  </si>
  <si>
    <t>Planned Profit</t>
  </si>
  <si>
    <t>FC Profit</t>
  </si>
  <si>
    <t>Actual Profi</t>
  </si>
  <si>
    <t>Hourly costs</t>
  </si>
  <si>
    <t>Hourly revenue</t>
  </si>
  <si>
    <t>Person</t>
  </si>
  <si>
    <t>Available Hours</t>
  </si>
  <si>
    <t>Name 1</t>
  </si>
  <si>
    <t>Name 2</t>
  </si>
  <si>
    <t>Name 3</t>
  </si>
  <si>
    <t>Name 4</t>
  </si>
  <si>
    <t>Name 5</t>
  </si>
  <si>
    <t>Name 6</t>
  </si>
  <si>
    <t>Name 7</t>
  </si>
  <si>
    <t>Name 8</t>
  </si>
  <si>
    <t>Name 9</t>
  </si>
  <si>
    <t>Name 10</t>
  </si>
  <si>
    <t>Project 1</t>
  </si>
  <si>
    <t>Project 2</t>
  </si>
  <si>
    <t>Project 3</t>
  </si>
  <si>
    <t>Project 4</t>
  </si>
  <si>
    <t>Error</t>
  </si>
  <si>
    <t>FC Profic</t>
  </si>
  <si>
    <t>Actual Profit</t>
  </si>
  <si>
    <t>Material overhead costs</t>
  </si>
  <si>
    <t>Material overhead revenue</t>
  </si>
  <si>
    <t>Surcharge</t>
  </si>
  <si>
    <t>B Utilization</t>
  </si>
  <si>
    <t>A Utilization</t>
  </si>
  <si>
    <t>FC/A Start</t>
  </si>
  <si>
    <t>FC/A End</t>
  </si>
  <si>
    <t>Active</t>
  </si>
  <si>
    <t>Projects</t>
  </si>
  <si>
    <t>Project 5</t>
  </si>
  <si>
    <t>Project 6</t>
  </si>
  <si>
    <t>Project 7</t>
  </si>
  <si>
    <t>Project 8</t>
  </si>
  <si>
    <t>Project 9</t>
  </si>
  <si>
    <t>In Time</t>
  </si>
  <si>
    <t>FC Utilization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</si>
</sst>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Arial"/>
      <family val="2"/>
    </font>
    <font>
      <sz val="9"/>
      <color theme="0"/>
      <name val="Arial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5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vertical="top"/>
    </xf>
    <xf numFmtId="0" fontId="4" fillId="4" borderId="0" xfId="0" applyFont="1" applyFill="1" applyAlignment="1">
      <alignment vertical="center"/>
    </xf>
    <xf numFmtId="0" fontId="3" fillId="2" borderId="0" xfId="0" applyFont="1" applyFill="1" applyAlignment="1">
      <alignment horizontal="left" indent="2"/>
    </xf>
    <xf numFmtId="0" fontId="3" fillId="2" borderId="8" xfId="0" applyFont="1" applyFill="1" applyBorder="1"/>
    <xf numFmtId="0" fontId="4" fillId="4" borderId="0" xfId="0" applyFont="1" applyFill="1" applyAlignment="1">
      <alignment horizontal="center" vertical="center"/>
    </xf>
    <xf numFmtId="0" fontId="3" fillId="0" borderId="0" xfId="0" applyFont="1"/>
    <xf numFmtId="14" fontId="3" fillId="2" borderId="8" xfId="0" applyNumberFormat="1" applyFont="1" applyFill="1" applyBorder="1"/>
    <xf numFmtId="14" fontId="3" fillId="2" borderId="0" xfId="0" applyNumberFormat="1" applyFont="1" applyFill="1"/>
    <xf numFmtId="14" fontId="3" fillId="0" borderId="0" xfId="0" applyNumberFormat="1" applyFont="1"/>
    <xf numFmtId="1" fontId="3" fillId="0" borderId="0" xfId="0" applyNumberFormat="1" applyFont="1"/>
    <xf numFmtId="9" fontId="3" fillId="0" borderId="0" xfId="2" applyFont="1"/>
    <xf numFmtId="0" fontId="0" fillId="5" borderId="0" xfId="0" applyFill="1"/>
    <xf numFmtId="43" fontId="0" fillId="6" borderId="1" xfId="1" applyFont="1" applyFill="1" applyBorder="1"/>
    <xf numFmtId="43" fontId="5" fillId="3" borderId="1" xfId="0" applyNumberFormat="1" applyFont="1" applyFill="1" applyBorder="1"/>
    <xf numFmtId="9" fontId="0" fillId="6" borderId="1" xfId="1" applyNumberFormat="1" applyFont="1" applyFill="1" applyBorder="1"/>
    <xf numFmtId="9" fontId="0" fillId="5" borderId="0" xfId="2" applyFont="1" applyFill="1"/>
    <xf numFmtId="164" fontId="0" fillId="5" borderId="0" xfId="2" applyNumberFormat="1" applyFont="1" applyFill="1"/>
    <xf numFmtId="43" fontId="3" fillId="2" borderId="0" xfId="0" applyNumberFormat="1" applyFont="1" applyFill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9" fontId="3" fillId="3" borderId="2" xfId="2" applyFont="1" applyFill="1" applyBorder="1" applyAlignment="1">
      <alignment horizontal="center"/>
    </xf>
    <xf numFmtId="9" fontId="3" fillId="3" borderId="3" xfId="2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left" vertical="top"/>
    </xf>
    <xf numFmtId="0" fontId="3" fillId="3" borderId="8" xfId="0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left" vertical="top"/>
    </xf>
    <xf numFmtId="9" fontId="3" fillId="2" borderId="2" xfId="2" applyFont="1" applyFill="1" applyBorder="1" applyAlignment="1">
      <alignment horizontal="center"/>
    </xf>
    <xf numFmtId="9" fontId="3" fillId="2" borderId="3" xfId="2" applyFont="1" applyFill="1" applyBorder="1" applyAlignment="1">
      <alignment horizontal="center"/>
    </xf>
    <xf numFmtId="164" fontId="3" fillId="0" borderId="0" xfId="2" applyNumberFormat="1" applyFont="1"/>
    <xf numFmtId="0" fontId="4" fillId="4" borderId="0" xfId="0" applyFont="1" applyFill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8696B"/>
      <color rgb="FF63B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Costs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A Costs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Projects!$B$3:$B$11</c:f>
              <c:strCache>
                <c:ptCount val="9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  <c:pt idx="7">
                  <c:v>Project 8</c:v>
                </c:pt>
                <c:pt idx="8">
                  <c:v>Project 9</c:v>
                </c:pt>
              </c:strCache>
            </c:strRef>
          </c:cat>
          <c:val>
            <c:numRef>
              <c:f>Projects!$O$3:$O$11</c:f>
              <c:numCache>
                <c:formatCode>0</c:formatCode>
                <c:ptCount val="9"/>
                <c:pt idx="0">
                  <c:v>1552.5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46-474D-A9AE-EEE1B6938711}"/>
            </c:ext>
          </c:extLst>
        </c:ser>
        <c:ser>
          <c:idx val="0"/>
          <c:order val="1"/>
          <c:tx>
            <c:v>B Costs</c:v>
          </c:tx>
          <c:spPr>
            <a:noFill/>
            <a:ln w="19050">
              <a:solidFill>
                <a:srgbClr val="C00000"/>
              </a:solidFill>
              <a:prstDash val="sysDash"/>
            </a:ln>
            <a:effectLst/>
          </c:spPr>
          <c:invertIfNegative val="0"/>
          <c:cat>
            <c:strRef>
              <c:f>Projects!$B$3:$B$11</c:f>
              <c:strCache>
                <c:ptCount val="9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  <c:pt idx="7">
                  <c:v>Project 8</c:v>
                </c:pt>
                <c:pt idx="8">
                  <c:v>Project 9</c:v>
                </c:pt>
              </c:strCache>
            </c:strRef>
          </c:cat>
          <c:val>
            <c:numRef>
              <c:f>Projects!$M$3:$M$11</c:f>
              <c:numCache>
                <c:formatCode>0</c:formatCode>
                <c:ptCount val="9"/>
                <c:pt idx="0">
                  <c:v>3309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46-474D-A9AE-EEE1B6938711}"/>
            </c:ext>
          </c:extLst>
        </c:ser>
        <c:ser>
          <c:idx val="1"/>
          <c:order val="2"/>
          <c:tx>
            <c:v>FC Cost</c:v>
          </c:tx>
          <c:spPr>
            <a:noFill/>
            <a:ln w="15875">
              <a:solidFill>
                <a:schemeClr val="tx1"/>
              </a:solidFill>
              <a:prstDash val="sysDot"/>
            </a:ln>
            <a:effectLst/>
          </c:spPr>
          <c:invertIfNegative val="0"/>
          <c:cat>
            <c:strRef>
              <c:f>Projects!$B$3:$B$11</c:f>
              <c:strCache>
                <c:ptCount val="9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  <c:pt idx="7">
                  <c:v>Project 8</c:v>
                </c:pt>
                <c:pt idx="8">
                  <c:v>Project 9</c:v>
                </c:pt>
              </c:strCache>
            </c:strRef>
          </c:cat>
          <c:val>
            <c:numRef>
              <c:f>Projects!$N$3:$N$11</c:f>
              <c:numCache>
                <c:formatCode>0</c:formatCode>
                <c:ptCount val="9"/>
                <c:pt idx="0">
                  <c:v>2353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46-474D-A9AE-EEE1B69387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887338104"/>
        <c:axId val="887336792"/>
      </c:barChart>
      <c:catAx>
        <c:axId val="887338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36792"/>
        <c:crosses val="autoZero"/>
        <c:auto val="1"/>
        <c:lblAlgn val="ctr"/>
        <c:lblOffset val="100"/>
        <c:noMultiLvlLbl val="0"/>
      </c:catAx>
      <c:valAx>
        <c:axId val="887336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 TEUR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38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A Revenue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Projects!$B$3:$B$11</c:f>
              <c:strCache>
                <c:ptCount val="9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  <c:pt idx="7">
                  <c:v>Project 8</c:v>
                </c:pt>
                <c:pt idx="8">
                  <c:v>Project 9</c:v>
                </c:pt>
              </c:strCache>
            </c:strRef>
          </c:cat>
          <c:val>
            <c:numRef>
              <c:f>Projects!$R$3:$R$11</c:f>
              <c:numCache>
                <c:formatCode>0</c:formatCode>
                <c:ptCount val="9"/>
                <c:pt idx="0">
                  <c:v>1597.5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77-4D92-9C16-B0C94D6BC289}"/>
            </c:ext>
          </c:extLst>
        </c:ser>
        <c:ser>
          <c:idx val="0"/>
          <c:order val="1"/>
          <c:tx>
            <c:v>B Revenue</c:v>
          </c:tx>
          <c:spPr>
            <a:noFill/>
            <a:ln w="19050">
              <a:solidFill>
                <a:srgbClr val="C00000"/>
              </a:solidFill>
              <a:prstDash val="sysDash"/>
            </a:ln>
            <a:effectLst/>
          </c:spPr>
          <c:invertIfNegative val="0"/>
          <c:cat>
            <c:strRef>
              <c:f>Projects!$B$3:$B$11</c:f>
              <c:strCache>
                <c:ptCount val="9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  <c:pt idx="7">
                  <c:v>Project 8</c:v>
                </c:pt>
                <c:pt idx="8">
                  <c:v>Project 9</c:v>
                </c:pt>
              </c:strCache>
            </c:strRef>
          </c:cat>
          <c:val>
            <c:numRef>
              <c:f>Projects!$P$3:$P$11</c:f>
              <c:numCache>
                <c:formatCode>0</c:formatCode>
                <c:ptCount val="9"/>
                <c:pt idx="0">
                  <c:v>3195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77-4D92-9C16-B0C94D6BC289}"/>
            </c:ext>
          </c:extLst>
        </c:ser>
        <c:ser>
          <c:idx val="1"/>
          <c:order val="2"/>
          <c:tx>
            <c:v>FC Revenue</c:v>
          </c:tx>
          <c:spPr>
            <a:noFill/>
            <a:ln w="19050">
              <a:solidFill>
                <a:schemeClr val="tx1"/>
              </a:solidFill>
              <a:prstDash val="sysDot"/>
            </a:ln>
            <a:effectLst/>
          </c:spPr>
          <c:invertIfNegative val="0"/>
          <c:cat>
            <c:strRef>
              <c:f>Projects!$B$3:$B$11</c:f>
              <c:strCache>
                <c:ptCount val="9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  <c:pt idx="7">
                  <c:v>Project 8</c:v>
                </c:pt>
                <c:pt idx="8">
                  <c:v>Project 9</c:v>
                </c:pt>
              </c:strCache>
            </c:strRef>
          </c:cat>
          <c:val>
            <c:numRef>
              <c:f>Projects!$Q$3:$Q$11</c:f>
              <c:numCache>
                <c:formatCode>0</c:formatCode>
                <c:ptCount val="9"/>
                <c:pt idx="0">
                  <c:v>2396.25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77-4D92-9C16-B0C94D6BC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887338104"/>
        <c:axId val="887336792"/>
      </c:barChart>
      <c:catAx>
        <c:axId val="887338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36792"/>
        <c:crosses val="autoZero"/>
        <c:auto val="1"/>
        <c:lblAlgn val="ctr"/>
        <c:lblOffset val="100"/>
        <c:noMultiLvlLbl val="0"/>
      </c:catAx>
      <c:valAx>
        <c:axId val="887336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 TEUR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338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Projects!$D$2</c:f>
              <c:strCache>
                <c:ptCount val="1"/>
                <c:pt idx="0">
                  <c:v>In Time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Projects!$B$3:$B$11</c:f>
              <c:strCache>
                <c:ptCount val="9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  <c:pt idx="7">
                  <c:v>Project 8</c:v>
                </c:pt>
                <c:pt idx="8">
                  <c:v>Project 9</c:v>
                </c:pt>
              </c:strCache>
            </c:strRef>
          </c:cat>
          <c:val>
            <c:numRef>
              <c:f>Projects!$D$3:$D$11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8D-4462-ADC1-E757CB7423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82673024"/>
        <c:axId val="782674272"/>
      </c:barChart>
      <c:catAx>
        <c:axId val="78267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674272"/>
        <c:crosses val="autoZero"/>
        <c:auto val="1"/>
        <c:lblAlgn val="ctr"/>
        <c:lblOffset val="100"/>
        <c:noMultiLvlLbl val="0"/>
      </c:catAx>
      <c:valAx>
        <c:axId val="782674272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67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12</xdr:row>
      <xdr:rowOff>66675</xdr:rowOff>
    </xdr:from>
    <xdr:to>
      <xdr:col>15</xdr:col>
      <xdr:colOff>66674</xdr:colOff>
      <xdr:row>42</xdr:row>
      <xdr:rowOff>38100</xdr:rowOff>
    </xdr:to>
    <xdr:graphicFrame macro="">
      <xdr:nvGraphicFramePr>
        <xdr:cNvPr id="3" name="Diagramm 8">
          <a:extLst>
            <a:ext uri="{FF2B5EF4-FFF2-40B4-BE49-F238E27FC236}">
              <a16:creationId xmlns:a16="http://schemas.microsoft.com/office/drawing/2014/main" id="{46F36272-2EEC-4BC2-A980-5C71B84B70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171450</xdr:colOff>
      <xdr:row>12</xdr:row>
      <xdr:rowOff>66675</xdr:rowOff>
    </xdr:from>
    <xdr:to>
      <xdr:col>28</xdr:col>
      <xdr:colOff>19049</xdr:colOff>
      <xdr:row>42</xdr:row>
      <xdr:rowOff>38100</xdr:rowOff>
    </xdr:to>
    <xdr:graphicFrame macro="">
      <xdr:nvGraphicFramePr>
        <xdr:cNvPr id="4" name="Diagramm 8">
          <a:extLst>
            <a:ext uri="{FF2B5EF4-FFF2-40B4-BE49-F238E27FC236}">
              <a16:creationId xmlns:a16="http://schemas.microsoft.com/office/drawing/2014/main" id="{A9FE6E77-DC42-4CC5-85E3-98589092BF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43</xdr:row>
      <xdr:rowOff>4762</xdr:rowOff>
    </xdr:from>
    <xdr:to>
      <xdr:col>15</xdr:col>
      <xdr:colOff>104774</xdr:colOff>
      <xdr:row>65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729DDCB-7146-075F-9C31-80E60A76AC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port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-tc"/>
      <sheetName val="PL-tc-m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2:D9"/>
  <sheetViews>
    <sheetView workbookViewId="0">
      <selection activeCell="C45" sqref="C45"/>
    </sheetView>
  </sheetViews>
  <sheetFormatPr defaultRowHeight="15" x14ac:dyDescent="0.25"/>
  <cols>
    <col min="1" max="1" width="2.7109375" style="13" customWidth="1"/>
    <col min="2" max="2" width="25.7109375" style="13" bestFit="1" customWidth="1"/>
    <col min="3" max="16384" width="9.140625" style="13"/>
  </cols>
  <sheetData>
    <row r="2" spans="2:4" x14ac:dyDescent="0.25">
      <c r="D2" s="13" t="s">
        <v>116</v>
      </c>
    </row>
    <row r="3" spans="2:4" x14ac:dyDescent="0.25">
      <c r="B3" s="13" t="s">
        <v>93</v>
      </c>
      <c r="C3" s="14">
        <v>150</v>
      </c>
    </row>
    <row r="4" spans="2:4" x14ac:dyDescent="0.25">
      <c r="B4" s="13" t="s">
        <v>94</v>
      </c>
      <c r="C4" s="14">
        <f>+C3*1.03</f>
        <v>154.5</v>
      </c>
      <c r="D4" s="18">
        <f>+C4/C3-1</f>
        <v>3.0000000000000027E-2</v>
      </c>
    </row>
    <row r="6" spans="2:4" x14ac:dyDescent="0.25">
      <c r="B6" s="13" t="s">
        <v>114</v>
      </c>
      <c r="C6" s="16">
        <v>0.03</v>
      </c>
    </row>
    <row r="7" spans="2:4" x14ac:dyDescent="0.25">
      <c r="B7" s="13" t="s">
        <v>115</v>
      </c>
      <c r="C7" s="16">
        <v>0.05</v>
      </c>
      <c r="D7" s="18">
        <f>+(C7-C6)/(1+C7)</f>
        <v>1.9047619047619049E-2</v>
      </c>
    </row>
    <row r="9" spans="2:4" x14ac:dyDescent="0.25">
      <c r="D9" s="17"/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28FAD-809B-4DD9-B0A1-03C3AC8050FC}">
  <sheetPr>
    <tabColor theme="0"/>
  </sheetPr>
  <dimension ref="B2:BS46"/>
  <sheetViews>
    <sheetView workbookViewId="0">
      <pane xSplit="5" ySplit="17" topLeftCell="F18" activePane="bottomRight" state="frozen"/>
      <selection activeCell="I8" sqref="I8"/>
      <selection pane="topRight" activeCell="I8" sqref="I8"/>
      <selection pane="bottomLeft" activeCell="I8" sqref="I8"/>
      <selection pane="bottomRight" activeCell="C14" sqref="C14:G15"/>
    </sheetView>
  </sheetViews>
  <sheetFormatPr defaultRowHeight="12" x14ac:dyDescent="0.2"/>
  <cols>
    <col min="1" max="1" width="2.28515625" style="1" customWidth="1"/>
    <col min="2" max="2" width="15.140625" style="1" bestFit="1" customWidth="1"/>
    <col min="3" max="3" width="11.140625" style="1" bestFit="1" customWidth="1"/>
    <col min="4" max="4" width="10.7109375" style="1" bestFit="1" customWidth="1"/>
    <col min="5" max="5" width="10.28515625" style="1" customWidth="1"/>
    <col min="6" max="6" width="13.28515625" style="1" bestFit="1" customWidth="1"/>
    <col min="7" max="7" width="8.28515625" style="1" bestFit="1" customWidth="1"/>
    <col min="8" max="8" width="8.28515625" style="1" customWidth="1"/>
    <col min="9" max="9" width="9.140625" style="1" customWidth="1"/>
    <col min="10" max="10" width="7.7109375" style="1" bestFit="1" customWidth="1"/>
    <col min="11" max="11" width="8.5703125" style="1" bestFit="1" customWidth="1"/>
    <col min="12" max="13" width="7.28515625" style="1" bestFit="1" customWidth="1"/>
    <col min="14" max="14" width="8.42578125" style="1" bestFit="1" customWidth="1"/>
    <col min="15" max="15" width="7.140625" style="1" bestFit="1" customWidth="1"/>
    <col min="16" max="16" width="9.5703125" style="1" bestFit="1" customWidth="1"/>
    <col min="17" max="17" width="1.5703125" style="1" customWidth="1"/>
    <col min="18" max="19" width="5.28515625" style="1" customWidth="1"/>
    <col min="20" max="73" width="4.85546875" style="1" customWidth="1"/>
    <col min="74" max="16384" width="9.140625" style="1"/>
  </cols>
  <sheetData>
    <row r="2" spans="2:18" x14ac:dyDescent="0.2">
      <c r="B2" s="1" t="s">
        <v>0</v>
      </c>
      <c r="C2" s="26"/>
      <c r="D2" s="27"/>
    </row>
    <row r="3" spans="2:18" ht="66" customHeight="1" x14ac:dyDescent="0.2">
      <c r="B3" s="2" t="s">
        <v>10</v>
      </c>
      <c r="C3" s="2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30"/>
    </row>
    <row r="4" spans="2:18" x14ac:dyDescent="0.2">
      <c r="B4" s="1" t="s">
        <v>1</v>
      </c>
      <c r="C4" s="24"/>
      <c r="D4" s="25"/>
    </row>
    <row r="5" spans="2:18" x14ac:dyDescent="0.2">
      <c r="B5" s="1" t="s">
        <v>11</v>
      </c>
      <c r="C5" s="20"/>
      <c r="D5" s="21"/>
    </row>
    <row r="6" spans="2:18" x14ac:dyDescent="0.2">
      <c r="B6" s="1" t="s">
        <v>12</v>
      </c>
      <c r="C6" s="22">
        <f ca="1">+IF(NOW()-E11&lt;0, 0, IF((E12-E11)/(NOW()-E11)&gt;1, 1, (E12-E11)/(NOW()-E11)))</f>
        <v>0</v>
      </c>
      <c r="D6" s="23"/>
      <c r="E6" s="31">
        <f ca="1">+IF(NOW()-C11&lt;0, 0, IF((C12-C11)/(NOW()-C11)&gt;1, 1, (C12-C11)/(NOW()-C11)))</f>
        <v>0</v>
      </c>
      <c r="F6" s="32"/>
    </row>
    <row r="7" spans="2:18" x14ac:dyDescent="0.2">
      <c r="B7" s="1" t="s">
        <v>68</v>
      </c>
      <c r="C7" s="20" t="s">
        <v>121</v>
      </c>
      <c r="D7" s="21"/>
    </row>
    <row r="9" spans="2:18" x14ac:dyDescent="0.2">
      <c r="B9" s="1" t="s">
        <v>90</v>
      </c>
      <c r="C9" s="19">
        <f>+C15-C14</f>
        <v>0</v>
      </c>
      <c r="D9" s="1" t="s">
        <v>91</v>
      </c>
      <c r="E9" s="19">
        <f>+E15-E14</f>
        <v>0</v>
      </c>
      <c r="F9" s="1" t="s">
        <v>92</v>
      </c>
      <c r="G9" s="19">
        <f>+G15-G14</f>
        <v>0</v>
      </c>
    </row>
    <row r="11" spans="2:18" x14ac:dyDescent="0.2">
      <c r="B11" s="1" t="s">
        <v>4</v>
      </c>
      <c r="C11" s="9">
        <f>+D19</f>
        <v>44958</v>
      </c>
      <c r="D11" s="1" t="str">
        <f>+F17</f>
        <v>FC/A Start</v>
      </c>
      <c r="E11" s="9">
        <f>+F19</f>
        <v>44958</v>
      </c>
    </row>
    <row r="12" spans="2:18" x14ac:dyDescent="0.2">
      <c r="B12" s="1" t="s">
        <v>5</v>
      </c>
      <c r="C12" s="9">
        <f>+E41</f>
        <v>0</v>
      </c>
      <c r="D12" s="1" t="str">
        <f>+G17</f>
        <v>FC/A End</v>
      </c>
      <c r="E12" s="9">
        <f>+G41</f>
        <v>0</v>
      </c>
    </row>
    <row r="13" spans="2:18" x14ac:dyDescent="0.2">
      <c r="B13" s="1" t="s">
        <v>6</v>
      </c>
      <c r="C13" s="1">
        <f>+H19+H28+H34+H41</f>
        <v>0</v>
      </c>
      <c r="D13" s="1" t="s">
        <v>82</v>
      </c>
      <c r="E13" s="1">
        <f>+I19+I28+I34+I41</f>
        <v>0</v>
      </c>
      <c r="F13" s="1" t="s">
        <v>2</v>
      </c>
      <c r="G13" s="1">
        <f>+J19+J28+J34+J41</f>
        <v>0</v>
      </c>
    </row>
    <row r="14" spans="2:18" x14ac:dyDescent="0.2">
      <c r="B14" s="1" t="s">
        <v>7</v>
      </c>
      <c r="C14" s="15">
        <f>+(K19+K28+K34+K41)*(1+Settings!$C$6)+C13*Settings!$C$3</f>
        <v>0</v>
      </c>
      <c r="D14" s="1" t="s">
        <v>85</v>
      </c>
      <c r="E14" s="15">
        <f>+(L19+L28+L34+L41)*(1+Settings!$C$6)+E13*Settings!$C$3</f>
        <v>0</v>
      </c>
      <c r="F14" s="1" t="s">
        <v>3</v>
      </c>
      <c r="G14" s="15">
        <f>+(M19+M28+M34+M41)*(1+Settings!$C$7)+G13*Settings!$C$3</f>
        <v>0</v>
      </c>
    </row>
    <row r="15" spans="2:18" x14ac:dyDescent="0.2">
      <c r="B15" s="1" t="s">
        <v>8</v>
      </c>
      <c r="C15" s="15">
        <f>+(N19+N28+N34+N41)*(1+Settings!$C$7)+C13*Settings!$C$4</f>
        <v>0</v>
      </c>
      <c r="D15" s="1" t="s">
        <v>88</v>
      </c>
      <c r="E15" s="15">
        <f>+(O19+O28+O34+O41)*(1+Settings!$C$7)+E13*Settings!$C$4</f>
        <v>0</v>
      </c>
      <c r="F15" s="1" t="s">
        <v>9</v>
      </c>
      <c r="G15" s="15">
        <f>+(P19+P28+P34+P41)*(1+Settings!$C$7)+G13*Settings!$C$4</f>
        <v>0</v>
      </c>
    </row>
    <row r="17" spans="2:71" ht="27" customHeight="1" x14ac:dyDescent="0.2">
      <c r="B17" s="3" t="s">
        <v>13</v>
      </c>
      <c r="C17" s="3" t="s">
        <v>1</v>
      </c>
      <c r="D17" s="3" t="s">
        <v>79</v>
      </c>
      <c r="E17" s="3" t="s">
        <v>80</v>
      </c>
      <c r="F17" s="3" t="s">
        <v>119</v>
      </c>
      <c r="G17" s="3" t="s">
        <v>120</v>
      </c>
      <c r="H17" s="3" t="s">
        <v>81</v>
      </c>
      <c r="I17" s="3" t="s">
        <v>82</v>
      </c>
      <c r="J17" s="3" t="s">
        <v>83</v>
      </c>
      <c r="K17" s="3" t="s">
        <v>84</v>
      </c>
      <c r="L17" s="3" t="s">
        <v>85</v>
      </c>
      <c r="M17" s="3" t="s">
        <v>86</v>
      </c>
      <c r="N17" s="3" t="s">
        <v>87</v>
      </c>
      <c r="O17" s="3" t="s">
        <v>88</v>
      </c>
      <c r="P17" s="3" t="s">
        <v>89</v>
      </c>
      <c r="R17" s="6" t="s">
        <v>14</v>
      </c>
      <c r="S17" s="6" t="s">
        <v>15</v>
      </c>
      <c r="T17" s="6" t="s">
        <v>16</v>
      </c>
      <c r="U17" s="6" t="s">
        <v>17</v>
      </c>
      <c r="V17" s="6" t="s">
        <v>18</v>
      </c>
      <c r="W17" s="6" t="s">
        <v>19</v>
      </c>
      <c r="X17" s="6" t="s">
        <v>20</v>
      </c>
      <c r="Y17" s="6" t="s">
        <v>21</v>
      </c>
      <c r="Z17" s="6" t="s">
        <v>22</v>
      </c>
      <c r="AA17" s="6" t="s">
        <v>23</v>
      </c>
      <c r="AB17" s="6" t="s">
        <v>24</v>
      </c>
      <c r="AC17" s="6" t="s">
        <v>25</v>
      </c>
      <c r="AD17" s="6" t="s">
        <v>26</v>
      </c>
      <c r="AE17" s="6" t="s">
        <v>27</v>
      </c>
      <c r="AF17" s="6" t="s">
        <v>28</v>
      </c>
      <c r="AG17" s="6" t="s">
        <v>29</v>
      </c>
      <c r="AH17" s="6" t="s">
        <v>30</v>
      </c>
      <c r="AI17" s="6" t="s">
        <v>31</v>
      </c>
      <c r="AJ17" s="6" t="s">
        <v>32</v>
      </c>
      <c r="AK17" s="6" t="s">
        <v>33</v>
      </c>
      <c r="AL17" s="6" t="s">
        <v>34</v>
      </c>
      <c r="AM17" s="6" t="s">
        <v>35</v>
      </c>
      <c r="AN17" s="6" t="s">
        <v>36</v>
      </c>
      <c r="AO17" s="6" t="s">
        <v>37</v>
      </c>
      <c r="AP17" s="6" t="s">
        <v>38</v>
      </c>
      <c r="AQ17" s="6" t="s">
        <v>39</v>
      </c>
      <c r="AR17" s="6" t="s">
        <v>40</v>
      </c>
      <c r="AS17" s="6" t="s">
        <v>41</v>
      </c>
      <c r="AT17" s="6" t="s">
        <v>42</v>
      </c>
      <c r="AU17" s="6" t="s">
        <v>43</v>
      </c>
      <c r="AV17" s="6" t="s">
        <v>44</v>
      </c>
      <c r="AW17" s="6" t="s">
        <v>45</v>
      </c>
      <c r="AX17" s="6" t="s">
        <v>46</v>
      </c>
      <c r="AY17" s="6" t="s">
        <v>47</v>
      </c>
      <c r="AZ17" s="6" t="s">
        <v>48</v>
      </c>
      <c r="BA17" s="6" t="s">
        <v>49</v>
      </c>
      <c r="BB17" s="6" t="s">
        <v>50</v>
      </c>
      <c r="BC17" s="6" t="s">
        <v>51</v>
      </c>
      <c r="BD17" s="6" t="s">
        <v>52</v>
      </c>
      <c r="BE17" s="6" t="s">
        <v>53</v>
      </c>
      <c r="BF17" s="6" t="s">
        <v>54</v>
      </c>
      <c r="BG17" s="6" t="s">
        <v>55</v>
      </c>
      <c r="BH17" s="6" t="s">
        <v>56</v>
      </c>
      <c r="BI17" s="6" t="s">
        <v>57</v>
      </c>
      <c r="BJ17" s="6" t="s">
        <v>58</v>
      </c>
      <c r="BK17" s="6" t="s">
        <v>59</v>
      </c>
      <c r="BL17" s="6" t="s">
        <v>60</v>
      </c>
      <c r="BM17" s="6" t="s">
        <v>61</v>
      </c>
      <c r="BN17" s="6" t="s">
        <v>62</v>
      </c>
      <c r="BO17" s="6" t="s">
        <v>63</v>
      </c>
      <c r="BP17" s="6" t="s">
        <v>64</v>
      </c>
      <c r="BQ17" s="6" t="s">
        <v>65</v>
      </c>
      <c r="BR17" s="6" t="s">
        <v>66</v>
      </c>
      <c r="BS17" s="6" t="s">
        <v>67</v>
      </c>
    </row>
    <row r="19" spans="2:71" x14ac:dyDescent="0.2">
      <c r="B19" s="5" t="s">
        <v>69</v>
      </c>
      <c r="C19" s="5"/>
      <c r="D19" s="8">
        <v>44958</v>
      </c>
      <c r="E19" s="8">
        <v>44962</v>
      </c>
      <c r="F19" s="8">
        <f>+D19</f>
        <v>44958</v>
      </c>
      <c r="G19" s="8">
        <f>+E19</f>
        <v>44962</v>
      </c>
      <c r="H19" s="5">
        <f>+SUM(H20:H27)</f>
        <v>0</v>
      </c>
      <c r="I19" s="5">
        <f t="shared" ref="I19:P19" si="0">+SUM(I20:I27)</f>
        <v>0</v>
      </c>
      <c r="J19" s="5">
        <f t="shared" si="0"/>
        <v>0</v>
      </c>
      <c r="K19" s="5">
        <f t="shared" si="0"/>
        <v>0</v>
      </c>
      <c r="L19" s="5">
        <f t="shared" si="0"/>
        <v>0</v>
      </c>
      <c r="M19" s="5">
        <f t="shared" si="0"/>
        <v>0</v>
      </c>
      <c r="N19" s="5">
        <f t="shared" si="0"/>
        <v>0</v>
      </c>
      <c r="O19" s="5">
        <f t="shared" si="0"/>
        <v>0</v>
      </c>
      <c r="P19" s="5">
        <f t="shared" si="0"/>
        <v>0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2:71" x14ac:dyDescent="0.2">
      <c r="B20" s="4" t="s">
        <v>72</v>
      </c>
    </row>
    <row r="21" spans="2:71" x14ac:dyDescent="0.2">
      <c r="B21" s="4" t="s">
        <v>73</v>
      </c>
    </row>
    <row r="22" spans="2:71" x14ac:dyDescent="0.2">
      <c r="B22" s="4" t="s">
        <v>74</v>
      </c>
    </row>
    <row r="23" spans="2:71" x14ac:dyDescent="0.2">
      <c r="B23" s="4" t="s">
        <v>75</v>
      </c>
    </row>
    <row r="24" spans="2:71" x14ac:dyDescent="0.2">
      <c r="B24" s="4" t="s">
        <v>76</v>
      </c>
    </row>
    <row r="25" spans="2:71" x14ac:dyDescent="0.2">
      <c r="B25" s="4" t="s">
        <v>77</v>
      </c>
    </row>
    <row r="26" spans="2:71" x14ac:dyDescent="0.2">
      <c r="B26" s="4" t="s">
        <v>78</v>
      </c>
    </row>
    <row r="28" spans="2:71" x14ac:dyDescent="0.2">
      <c r="B28" s="5" t="s">
        <v>70</v>
      </c>
      <c r="C28" s="5"/>
      <c r="D28" s="5"/>
      <c r="E28" s="5"/>
      <c r="F28" s="8">
        <f>+D28</f>
        <v>0</v>
      </c>
      <c r="G28" s="8">
        <f>+E28</f>
        <v>0</v>
      </c>
      <c r="H28" s="5">
        <f>+SUM(H29:H33)</f>
        <v>0</v>
      </c>
      <c r="I28" s="5">
        <f t="shared" ref="I28:P28" si="1">+SUM(I29:I33)</f>
        <v>0</v>
      </c>
      <c r="J28" s="5">
        <f t="shared" si="1"/>
        <v>0</v>
      </c>
      <c r="K28" s="5">
        <f t="shared" si="1"/>
        <v>0</v>
      </c>
      <c r="L28" s="5">
        <f t="shared" si="1"/>
        <v>0</v>
      </c>
      <c r="M28" s="5">
        <f t="shared" si="1"/>
        <v>0</v>
      </c>
      <c r="N28" s="5">
        <f t="shared" si="1"/>
        <v>0</v>
      </c>
      <c r="O28" s="5">
        <f t="shared" si="1"/>
        <v>0</v>
      </c>
      <c r="P28" s="5">
        <f t="shared" si="1"/>
        <v>0</v>
      </c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</row>
    <row r="29" spans="2:71" x14ac:dyDescent="0.2">
      <c r="B29" s="4" t="s">
        <v>72</v>
      </c>
    </row>
    <row r="30" spans="2:71" x14ac:dyDescent="0.2">
      <c r="B30" s="4" t="s">
        <v>73</v>
      </c>
    </row>
    <row r="31" spans="2:71" x14ac:dyDescent="0.2">
      <c r="B31" s="4" t="s">
        <v>74</v>
      </c>
    </row>
    <row r="32" spans="2:71" x14ac:dyDescent="0.2">
      <c r="B32" s="4" t="s">
        <v>75</v>
      </c>
    </row>
    <row r="34" spans="2:71" x14ac:dyDescent="0.2">
      <c r="B34" s="5" t="s">
        <v>71</v>
      </c>
      <c r="C34" s="5"/>
      <c r="D34" s="5"/>
      <c r="E34" s="5"/>
      <c r="F34" s="8">
        <f>+D34</f>
        <v>0</v>
      </c>
      <c r="G34" s="8">
        <f>+E34</f>
        <v>0</v>
      </c>
      <c r="H34" s="5">
        <f>+SUM(H35:H40)</f>
        <v>0</v>
      </c>
      <c r="I34" s="5">
        <f t="shared" ref="I34:P34" si="2">+SUM(I35:I40)</f>
        <v>0</v>
      </c>
      <c r="J34" s="5">
        <f t="shared" si="2"/>
        <v>0</v>
      </c>
      <c r="K34" s="5">
        <f t="shared" si="2"/>
        <v>0</v>
      </c>
      <c r="L34" s="5">
        <f t="shared" si="2"/>
        <v>0</v>
      </c>
      <c r="M34" s="5">
        <f t="shared" si="2"/>
        <v>0</v>
      </c>
      <c r="N34" s="5">
        <f t="shared" si="2"/>
        <v>0</v>
      </c>
      <c r="O34" s="5">
        <f t="shared" si="2"/>
        <v>0</v>
      </c>
      <c r="P34" s="5">
        <f t="shared" si="2"/>
        <v>0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 x14ac:dyDescent="0.2">
      <c r="B35" s="4" t="s">
        <v>72</v>
      </c>
    </row>
    <row r="36" spans="2:71" x14ac:dyDescent="0.2">
      <c r="B36" s="4" t="s">
        <v>73</v>
      </c>
    </row>
    <row r="37" spans="2:71" x14ac:dyDescent="0.2">
      <c r="B37" s="4" t="s">
        <v>74</v>
      </c>
    </row>
    <row r="38" spans="2:71" x14ac:dyDescent="0.2">
      <c r="B38" s="4" t="s">
        <v>75</v>
      </c>
    </row>
    <row r="39" spans="2:71" x14ac:dyDescent="0.2">
      <c r="B39" s="4" t="s">
        <v>76</v>
      </c>
    </row>
    <row r="41" spans="2:71" x14ac:dyDescent="0.2">
      <c r="B41" s="5" t="s">
        <v>71</v>
      </c>
      <c r="C41" s="5"/>
      <c r="D41" s="5"/>
      <c r="E41" s="5"/>
      <c r="F41" s="8">
        <f>+D41</f>
        <v>0</v>
      </c>
      <c r="G41" s="8">
        <f>+E41</f>
        <v>0</v>
      </c>
      <c r="H41" s="5">
        <f>+SUM(H42:H47)</f>
        <v>0</v>
      </c>
      <c r="I41" s="5">
        <f t="shared" ref="I41:P41" si="3">+SUM(I42:I47)</f>
        <v>0</v>
      </c>
      <c r="J41" s="5">
        <f t="shared" si="3"/>
        <v>0</v>
      </c>
      <c r="K41" s="5">
        <f t="shared" si="3"/>
        <v>0</v>
      </c>
      <c r="L41" s="5">
        <f t="shared" si="3"/>
        <v>0</v>
      </c>
      <c r="M41" s="5">
        <f t="shared" si="3"/>
        <v>0</v>
      </c>
      <c r="N41" s="5">
        <f t="shared" si="3"/>
        <v>0</v>
      </c>
      <c r="O41" s="5">
        <f t="shared" si="3"/>
        <v>0</v>
      </c>
      <c r="P41" s="5">
        <f t="shared" si="3"/>
        <v>0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x14ac:dyDescent="0.2">
      <c r="B42" s="4" t="s">
        <v>72</v>
      </c>
    </row>
    <row r="43" spans="2:71" x14ac:dyDescent="0.2">
      <c r="B43" s="4" t="s">
        <v>73</v>
      </c>
    </row>
    <row r="44" spans="2:71" x14ac:dyDescent="0.2">
      <c r="B44" s="4" t="s">
        <v>74</v>
      </c>
    </row>
    <row r="45" spans="2:71" x14ac:dyDescent="0.2">
      <c r="B45" s="4" t="s">
        <v>75</v>
      </c>
    </row>
    <row r="46" spans="2:71" x14ac:dyDescent="0.2">
      <c r="B46" s="4" t="s">
        <v>76</v>
      </c>
    </row>
  </sheetData>
  <mergeCells count="7">
    <mergeCell ref="C7:D7"/>
    <mergeCell ref="C2:D2"/>
    <mergeCell ref="C3:R3"/>
    <mergeCell ref="C4:D4"/>
    <mergeCell ref="C5:D5"/>
    <mergeCell ref="C6:D6"/>
    <mergeCell ref="E6:F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40436-7C63-45E8-9507-1EAF2B078261}">
  <sheetPr>
    <tabColor theme="0"/>
  </sheetPr>
  <dimension ref="B2:BS46"/>
  <sheetViews>
    <sheetView workbookViewId="0">
      <pane xSplit="5" ySplit="17" topLeftCell="F18" activePane="bottomRight" state="frozen"/>
      <selection activeCell="I8" sqref="I8"/>
      <selection pane="topRight" activeCell="I8" sqref="I8"/>
      <selection pane="bottomLeft" activeCell="I8" sqref="I8"/>
      <selection pane="bottomRight" activeCell="C14" sqref="C14:G15"/>
    </sheetView>
  </sheetViews>
  <sheetFormatPr defaultRowHeight="12" x14ac:dyDescent="0.2"/>
  <cols>
    <col min="1" max="1" width="2.28515625" style="1" customWidth="1"/>
    <col min="2" max="2" width="15.140625" style="1" bestFit="1" customWidth="1"/>
    <col min="3" max="3" width="11.140625" style="1" bestFit="1" customWidth="1"/>
    <col min="4" max="4" width="10.7109375" style="1" bestFit="1" customWidth="1"/>
    <col min="5" max="5" width="10.28515625" style="1" customWidth="1"/>
    <col min="6" max="6" width="13.28515625" style="1" bestFit="1" customWidth="1"/>
    <col min="7" max="7" width="8.28515625" style="1" bestFit="1" customWidth="1"/>
    <col min="8" max="8" width="8.28515625" style="1" customWidth="1"/>
    <col min="9" max="9" width="9.140625" style="1" customWidth="1"/>
    <col min="10" max="10" width="7.7109375" style="1" bestFit="1" customWidth="1"/>
    <col min="11" max="11" width="8.5703125" style="1" bestFit="1" customWidth="1"/>
    <col min="12" max="13" width="7.28515625" style="1" bestFit="1" customWidth="1"/>
    <col min="14" max="14" width="8.42578125" style="1" bestFit="1" customWidth="1"/>
    <col min="15" max="15" width="7.140625" style="1" bestFit="1" customWidth="1"/>
    <col min="16" max="16" width="9.5703125" style="1" bestFit="1" customWidth="1"/>
    <col min="17" max="17" width="1.5703125" style="1" customWidth="1"/>
    <col min="18" max="19" width="5.28515625" style="1" customWidth="1"/>
    <col min="20" max="73" width="4.85546875" style="1" customWidth="1"/>
    <col min="74" max="16384" width="9.140625" style="1"/>
  </cols>
  <sheetData>
    <row r="2" spans="2:18" x14ac:dyDescent="0.2">
      <c r="B2" s="1" t="s">
        <v>0</v>
      </c>
      <c r="C2" s="26"/>
      <c r="D2" s="27"/>
    </row>
    <row r="3" spans="2:18" ht="66" customHeight="1" x14ac:dyDescent="0.2">
      <c r="B3" s="2" t="s">
        <v>10</v>
      </c>
      <c r="C3" s="2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30"/>
    </row>
    <row r="4" spans="2:18" x14ac:dyDescent="0.2">
      <c r="B4" s="1" t="s">
        <v>1</v>
      </c>
      <c r="C4" s="24"/>
      <c r="D4" s="25"/>
    </row>
    <row r="5" spans="2:18" x14ac:dyDescent="0.2">
      <c r="B5" s="1" t="s">
        <v>11</v>
      </c>
      <c r="C5" s="20"/>
      <c r="D5" s="21"/>
    </row>
    <row r="6" spans="2:18" x14ac:dyDescent="0.2">
      <c r="B6" s="1" t="s">
        <v>12</v>
      </c>
      <c r="C6" s="22">
        <f ca="1">+IF(NOW()-E11&lt;0, 0, IF((E12-E11)/(NOW()-E11)&gt;1, 1, (E12-E11)/(NOW()-E11)))</f>
        <v>0</v>
      </c>
      <c r="D6" s="23"/>
      <c r="E6" s="31">
        <f ca="1">+IF(NOW()-C11&lt;0, 0, IF((C12-C11)/(NOW()-C11)&gt;1, 1, (C12-C11)/(NOW()-C11)))</f>
        <v>0</v>
      </c>
      <c r="F6" s="32"/>
    </row>
    <row r="7" spans="2:18" x14ac:dyDescent="0.2">
      <c r="B7" s="1" t="s">
        <v>68</v>
      </c>
      <c r="C7" s="20" t="s">
        <v>121</v>
      </c>
      <c r="D7" s="21"/>
    </row>
    <row r="9" spans="2:18" x14ac:dyDescent="0.2">
      <c r="B9" s="1" t="s">
        <v>90</v>
      </c>
      <c r="C9" s="19">
        <f>+C15-C14</f>
        <v>0</v>
      </c>
      <c r="D9" s="1" t="s">
        <v>91</v>
      </c>
      <c r="E9" s="19">
        <f>+E15-E14</f>
        <v>0</v>
      </c>
      <c r="F9" s="1" t="s">
        <v>92</v>
      </c>
      <c r="G9" s="19">
        <f>+G15-G14</f>
        <v>0</v>
      </c>
    </row>
    <row r="11" spans="2:18" x14ac:dyDescent="0.2">
      <c r="B11" s="1" t="s">
        <v>4</v>
      </c>
      <c r="C11" s="9">
        <f>+D19</f>
        <v>44958</v>
      </c>
      <c r="D11" s="1" t="str">
        <f>+F17</f>
        <v>FC/A Start</v>
      </c>
      <c r="E11" s="9">
        <f>+F19</f>
        <v>44958</v>
      </c>
    </row>
    <row r="12" spans="2:18" x14ac:dyDescent="0.2">
      <c r="B12" s="1" t="s">
        <v>5</v>
      </c>
      <c r="C12" s="9">
        <f>+E41</f>
        <v>0</v>
      </c>
      <c r="D12" s="1" t="str">
        <f>+G17</f>
        <v>FC/A End</v>
      </c>
      <c r="E12" s="9">
        <f>+G41</f>
        <v>0</v>
      </c>
    </row>
    <row r="13" spans="2:18" x14ac:dyDescent="0.2">
      <c r="B13" s="1" t="s">
        <v>6</v>
      </c>
      <c r="C13" s="1">
        <f>+H19+H28+H34+H41</f>
        <v>0</v>
      </c>
      <c r="D13" s="1" t="s">
        <v>82</v>
      </c>
      <c r="E13" s="1">
        <f>+I19+I28+I34+I41</f>
        <v>0</v>
      </c>
      <c r="F13" s="1" t="s">
        <v>2</v>
      </c>
      <c r="G13" s="1">
        <f>+J19+J28+J34+J41</f>
        <v>0</v>
      </c>
    </row>
    <row r="14" spans="2:18" x14ac:dyDescent="0.2">
      <c r="B14" s="1" t="s">
        <v>7</v>
      </c>
      <c r="C14" s="15">
        <f>+(K19+K28+K34+K41)*(1+Settings!$C$6)+C13*Settings!$C$3</f>
        <v>0</v>
      </c>
      <c r="D14" s="1" t="s">
        <v>85</v>
      </c>
      <c r="E14" s="15">
        <f>+(L19+L28+L34+L41)*(1+Settings!$C$6)+E13*Settings!$C$3</f>
        <v>0</v>
      </c>
      <c r="F14" s="1" t="s">
        <v>3</v>
      </c>
      <c r="G14" s="15">
        <f>+(M19+M28+M34+M41)*(1+Settings!$C$7)+G13*Settings!$C$3</f>
        <v>0</v>
      </c>
    </row>
    <row r="15" spans="2:18" x14ac:dyDescent="0.2">
      <c r="B15" s="1" t="s">
        <v>8</v>
      </c>
      <c r="C15" s="15">
        <f>+(N19+N28+N34+N41)*(1+Settings!$C$7)+C13*Settings!$C$4</f>
        <v>0</v>
      </c>
      <c r="D15" s="1" t="s">
        <v>88</v>
      </c>
      <c r="E15" s="15">
        <f>+(O19+O28+O34+O41)*(1+Settings!$C$7)+E13*Settings!$C$4</f>
        <v>0</v>
      </c>
      <c r="F15" s="1" t="s">
        <v>9</v>
      </c>
      <c r="G15" s="15">
        <f>+(P19+P28+P34+P41)*(1+Settings!$C$7)+G13*Settings!$C$4</f>
        <v>0</v>
      </c>
    </row>
    <row r="17" spans="2:71" ht="27" customHeight="1" x14ac:dyDescent="0.2">
      <c r="B17" s="3" t="s">
        <v>13</v>
      </c>
      <c r="C17" s="3" t="s">
        <v>1</v>
      </c>
      <c r="D17" s="3" t="s">
        <v>79</v>
      </c>
      <c r="E17" s="3" t="s">
        <v>80</v>
      </c>
      <c r="F17" s="3" t="s">
        <v>119</v>
      </c>
      <c r="G17" s="3" t="s">
        <v>120</v>
      </c>
      <c r="H17" s="3" t="s">
        <v>81</v>
      </c>
      <c r="I17" s="3" t="s">
        <v>82</v>
      </c>
      <c r="J17" s="3" t="s">
        <v>83</v>
      </c>
      <c r="K17" s="3" t="s">
        <v>84</v>
      </c>
      <c r="L17" s="3" t="s">
        <v>85</v>
      </c>
      <c r="M17" s="3" t="s">
        <v>86</v>
      </c>
      <c r="N17" s="3" t="s">
        <v>87</v>
      </c>
      <c r="O17" s="3" t="s">
        <v>88</v>
      </c>
      <c r="P17" s="3" t="s">
        <v>89</v>
      </c>
      <c r="R17" s="6" t="s">
        <v>14</v>
      </c>
      <c r="S17" s="6" t="s">
        <v>15</v>
      </c>
      <c r="T17" s="6" t="s">
        <v>16</v>
      </c>
      <c r="U17" s="6" t="s">
        <v>17</v>
      </c>
      <c r="V17" s="6" t="s">
        <v>18</v>
      </c>
      <c r="W17" s="6" t="s">
        <v>19</v>
      </c>
      <c r="X17" s="6" t="s">
        <v>20</v>
      </c>
      <c r="Y17" s="6" t="s">
        <v>21</v>
      </c>
      <c r="Z17" s="6" t="s">
        <v>22</v>
      </c>
      <c r="AA17" s="6" t="s">
        <v>23</v>
      </c>
      <c r="AB17" s="6" t="s">
        <v>24</v>
      </c>
      <c r="AC17" s="6" t="s">
        <v>25</v>
      </c>
      <c r="AD17" s="6" t="s">
        <v>26</v>
      </c>
      <c r="AE17" s="6" t="s">
        <v>27</v>
      </c>
      <c r="AF17" s="6" t="s">
        <v>28</v>
      </c>
      <c r="AG17" s="6" t="s">
        <v>29</v>
      </c>
      <c r="AH17" s="6" t="s">
        <v>30</v>
      </c>
      <c r="AI17" s="6" t="s">
        <v>31</v>
      </c>
      <c r="AJ17" s="6" t="s">
        <v>32</v>
      </c>
      <c r="AK17" s="6" t="s">
        <v>33</v>
      </c>
      <c r="AL17" s="6" t="s">
        <v>34</v>
      </c>
      <c r="AM17" s="6" t="s">
        <v>35</v>
      </c>
      <c r="AN17" s="6" t="s">
        <v>36</v>
      </c>
      <c r="AO17" s="6" t="s">
        <v>37</v>
      </c>
      <c r="AP17" s="6" t="s">
        <v>38</v>
      </c>
      <c r="AQ17" s="6" t="s">
        <v>39</v>
      </c>
      <c r="AR17" s="6" t="s">
        <v>40</v>
      </c>
      <c r="AS17" s="6" t="s">
        <v>41</v>
      </c>
      <c r="AT17" s="6" t="s">
        <v>42</v>
      </c>
      <c r="AU17" s="6" t="s">
        <v>43</v>
      </c>
      <c r="AV17" s="6" t="s">
        <v>44</v>
      </c>
      <c r="AW17" s="6" t="s">
        <v>45</v>
      </c>
      <c r="AX17" s="6" t="s">
        <v>46</v>
      </c>
      <c r="AY17" s="6" t="s">
        <v>47</v>
      </c>
      <c r="AZ17" s="6" t="s">
        <v>48</v>
      </c>
      <c r="BA17" s="6" t="s">
        <v>49</v>
      </c>
      <c r="BB17" s="6" t="s">
        <v>50</v>
      </c>
      <c r="BC17" s="6" t="s">
        <v>51</v>
      </c>
      <c r="BD17" s="6" t="s">
        <v>52</v>
      </c>
      <c r="BE17" s="6" t="s">
        <v>53</v>
      </c>
      <c r="BF17" s="6" t="s">
        <v>54</v>
      </c>
      <c r="BG17" s="6" t="s">
        <v>55</v>
      </c>
      <c r="BH17" s="6" t="s">
        <v>56</v>
      </c>
      <c r="BI17" s="6" t="s">
        <v>57</v>
      </c>
      <c r="BJ17" s="6" t="s">
        <v>58</v>
      </c>
      <c r="BK17" s="6" t="s">
        <v>59</v>
      </c>
      <c r="BL17" s="6" t="s">
        <v>60</v>
      </c>
      <c r="BM17" s="6" t="s">
        <v>61</v>
      </c>
      <c r="BN17" s="6" t="s">
        <v>62</v>
      </c>
      <c r="BO17" s="6" t="s">
        <v>63</v>
      </c>
      <c r="BP17" s="6" t="s">
        <v>64</v>
      </c>
      <c r="BQ17" s="6" t="s">
        <v>65</v>
      </c>
      <c r="BR17" s="6" t="s">
        <v>66</v>
      </c>
      <c r="BS17" s="6" t="s">
        <v>67</v>
      </c>
    </row>
    <row r="19" spans="2:71" x14ac:dyDescent="0.2">
      <c r="B19" s="5" t="s">
        <v>69</v>
      </c>
      <c r="C19" s="5"/>
      <c r="D19" s="8">
        <v>44958</v>
      </c>
      <c r="E19" s="8">
        <v>44962</v>
      </c>
      <c r="F19" s="8">
        <f>+D19</f>
        <v>44958</v>
      </c>
      <c r="G19" s="8">
        <f>+E19</f>
        <v>44962</v>
      </c>
      <c r="H19" s="5">
        <f>+SUM(H20:H27)</f>
        <v>0</v>
      </c>
      <c r="I19" s="5">
        <f t="shared" ref="I19:P19" si="0">+SUM(I20:I27)</f>
        <v>0</v>
      </c>
      <c r="J19" s="5">
        <f t="shared" si="0"/>
        <v>0</v>
      </c>
      <c r="K19" s="5">
        <f t="shared" si="0"/>
        <v>0</v>
      </c>
      <c r="L19" s="5">
        <f t="shared" si="0"/>
        <v>0</v>
      </c>
      <c r="M19" s="5">
        <f t="shared" si="0"/>
        <v>0</v>
      </c>
      <c r="N19" s="5">
        <f t="shared" si="0"/>
        <v>0</v>
      </c>
      <c r="O19" s="5">
        <f t="shared" si="0"/>
        <v>0</v>
      </c>
      <c r="P19" s="5">
        <f t="shared" si="0"/>
        <v>0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2:71" x14ac:dyDescent="0.2">
      <c r="B20" s="4" t="s">
        <v>72</v>
      </c>
    </row>
    <row r="21" spans="2:71" x14ac:dyDescent="0.2">
      <c r="B21" s="4" t="s">
        <v>73</v>
      </c>
    </row>
    <row r="22" spans="2:71" x14ac:dyDescent="0.2">
      <c r="B22" s="4" t="s">
        <v>74</v>
      </c>
    </row>
    <row r="23" spans="2:71" x14ac:dyDescent="0.2">
      <c r="B23" s="4" t="s">
        <v>75</v>
      </c>
    </row>
    <row r="24" spans="2:71" x14ac:dyDescent="0.2">
      <c r="B24" s="4" t="s">
        <v>76</v>
      </c>
    </row>
    <row r="25" spans="2:71" x14ac:dyDescent="0.2">
      <c r="B25" s="4" t="s">
        <v>77</v>
      </c>
    </row>
    <row r="26" spans="2:71" x14ac:dyDescent="0.2">
      <c r="B26" s="4" t="s">
        <v>78</v>
      </c>
    </row>
    <row r="28" spans="2:71" x14ac:dyDescent="0.2">
      <c r="B28" s="5" t="s">
        <v>70</v>
      </c>
      <c r="C28" s="5"/>
      <c r="D28" s="5"/>
      <c r="E28" s="5"/>
      <c r="F28" s="8">
        <f>+D28</f>
        <v>0</v>
      </c>
      <c r="G28" s="8">
        <f>+E28</f>
        <v>0</v>
      </c>
      <c r="H28" s="5">
        <f>+SUM(H29:H33)</f>
        <v>0</v>
      </c>
      <c r="I28" s="5">
        <f t="shared" ref="I28:P28" si="1">+SUM(I29:I33)</f>
        <v>0</v>
      </c>
      <c r="J28" s="5">
        <f t="shared" si="1"/>
        <v>0</v>
      </c>
      <c r="K28" s="5">
        <f t="shared" si="1"/>
        <v>0</v>
      </c>
      <c r="L28" s="5">
        <f t="shared" si="1"/>
        <v>0</v>
      </c>
      <c r="M28" s="5">
        <f t="shared" si="1"/>
        <v>0</v>
      </c>
      <c r="N28" s="5">
        <f t="shared" si="1"/>
        <v>0</v>
      </c>
      <c r="O28" s="5">
        <f t="shared" si="1"/>
        <v>0</v>
      </c>
      <c r="P28" s="5">
        <f t="shared" si="1"/>
        <v>0</v>
      </c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</row>
    <row r="29" spans="2:71" x14ac:dyDescent="0.2">
      <c r="B29" s="4" t="s">
        <v>72</v>
      </c>
    </row>
    <row r="30" spans="2:71" x14ac:dyDescent="0.2">
      <c r="B30" s="4" t="s">
        <v>73</v>
      </c>
    </row>
    <row r="31" spans="2:71" x14ac:dyDescent="0.2">
      <c r="B31" s="4" t="s">
        <v>74</v>
      </c>
    </row>
    <row r="32" spans="2:71" x14ac:dyDescent="0.2">
      <c r="B32" s="4" t="s">
        <v>75</v>
      </c>
    </row>
    <row r="34" spans="2:71" x14ac:dyDescent="0.2">
      <c r="B34" s="5" t="s">
        <v>71</v>
      </c>
      <c r="C34" s="5"/>
      <c r="D34" s="5"/>
      <c r="E34" s="5"/>
      <c r="F34" s="8">
        <f>+D34</f>
        <v>0</v>
      </c>
      <c r="G34" s="8">
        <f>+E34</f>
        <v>0</v>
      </c>
      <c r="H34" s="5">
        <f>+SUM(H35:H40)</f>
        <v>0</v>
      </c>
      <c r="I34" s="5">
        <f t="shared" ref="I34:P34" si="2">+SUM(I35:I40)</f>
        <v>0</v>
      </c>
      <c r="J34" s="5">
        <f t="shared" si="2"/>
        <v>0</v>
      </c>
      <c r="K34" s="5">
        <f t="shared" si="2"/>
        <v>0</v>
      </c>
      <c r="L34" s="5">
        <f t="shared" si="2"/>
        <v>0</v>
      </c>
      <c r="M34" s="5">
        <f t="shared" si="2"/>
        <v>0</v>
      </c>
      <c r="N34" s="5">
        <f t="shared" si="2"/>
        <v>0</v>
      </c>
      <c r="O34" s="5">
        <f t="shared" si="2"/>
        <v>0</v>
      </c>
      <c r="P34" s="5">
        <f t="shared" si="2"/>
        <v>0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 x14ac:dyDescent="0.2">
      <c r="B35" s="4" t="s">
        <v>72</v>
      </c>
    </row>
    <row r="36" spans="2:71" x14ac:dyDescent="0.2">
      <c r="B36" s="4" t="s">
        <v>73</v>
      </c>
    </row>
    <row r="37" spans="2:71" x14ac:dyDescent="0.2">
      <c r="B37" s="4" t="s">
        <v>74</v>
      </c>
    </row>
    <row r="38" spans="2:71" x14ac:dyDescent="0.2">
      <c r="B38" s="4" t="s">
        <v>75</v>
      </c>
    </row>
    <row r="39" spans="2:71" x14ac:dyDescent="0.2">
      <c r="B39" s="4" t="s">
        <v>76</v>
      </c>
    </row>
    <row r="41" spans="2:71" x14ac:dyDescent="0.2">
      <c r="B41" s="5" t="s">
        <v>71</v>
      </c>
      <c r="C41" s="5"/>
      <c r="D41" s="5"/>
      <c r="E41" s="5"/>
      <c r="F41" s="8">
        <f>+D41</f>
        <v>0</v>
      </c>
      <c r="G41" s="8">
        <f>+E41</f>
        <v>0</v>
      </c>
      <c r="H41" s="5">
        <f>+SUM(H42:H47)</f>
        <v>0</v>
      </c>
      <c r="I41" s="5">
        <f t="shared" ref="I41:P41" si="3">+SUM(I42:I47)</f>
        <v>0</v>
      </c>
      <c r="J41" s="5">
        <f t="shared" si="3"/>
        <v>0</v>
      </c>
      <c r="K41" s="5">
        <f t="shared" si="3"/>
        <v>0</v>
      </c>
      <c r="L41" s="5">
        <f t="shared" si="3"/>
        <v>0</v>
      </c>
      <c r="M41" s="5">
        <f t="shared" si="3"/>
        <v>0</v>
      </c>
      <c r="N41" s="5">
        <f t="shared" si="3"/>
        <v>0</v>
      </c>
      <c r="O41" s="5">
        <f t="shared" si="3"/>
        <v>0</v>
      </c>
      <c r="P41" s="5">
        <f t="shared" si="3"/>
        <v>0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x14ac:dyDescent="0.2">
      <c r="B42" s="4" t="s">
        <v>72</v>
      </c>
    </row>
    <row r="43" spans="2:71" x14ac:dyDescent="0.2">
      <c r="B43" s="4" t="s">
        <v>73</v>
      </c>
    </row>
    <row r="44" spans="2:71" x14ac:dyDescent="0.2">
      <c r="B44" s="4" t="s">
        <v>74</v>
      </c>
    </row>
    <row r="45" spans="2:71" x14ac:dyDescent="0.2">
      <c r="B45" s="4" t="s">
        <v>75</v>
      </c>
    </row>
    <row r="46" spans="2:71" x14ac:dyDescent="0.2">
      <c r="B46" s="4" t="s">
        <v>76</v>
      </c>
    </row>
  </sheetData>
  <mergeCells count="7">
    <mergeCell ref="C7:D7"/>
    <mergeCell ref="C2:D2"/>
    <mergeCell ref="C3:R3"/>
    <mergeCell ref="C4:D4"/>
    <mergeCell ref="C5:D5"/>
    <mergeCell ref="C6:D6"/>
    <mergeCell ref="E6:F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1E86C-69BC-406A-9427-A6C55F5C6D58}">
  <sheetPr>
    <tabColor theme="0"/>
  </sheetPr>
  <dimension ref="B2:BS46"/>
  <sheetViews>
    <sheetView workbookViewId="0">
      <pane xSplit="5" ySplit="17" topLeftCell="F18" activePane="bottomRight" state="frozen"/>
      <selection activeCell="I8" sqref="I8"/>
      <selection pane="topRight" activeCell="I8" sqref="I8"/>
      <selection pane="bottomLeft" activeCell="I8" sqref="I8"/>
      <selection pane="bottomRight" activeCell="C14" sqref="C14:G15"/>
    </sheetView>
  </sheetViews>
  <sheetFormatPr defaultRowHeight="12" x14ac:dyDescent="0.2"/>
  <cols>
    <col min="1" max="1" width="2.28515625" style="1" customWidth="1"/>
    <col min="2" max="2" width="15.140625" style="1" bestFit="1" customWidth="1"/>
    <col min="3" max="3" width="11.140625" style="1" bestFit="1" customWidth="1"/>
    <col min="4" max="4" width="10.7109375" style="1" bestFit="1" customWidth="1"/>
    <col min="5" max="5" width="10.28515625" style="1" customWidth="1"/>
    <col min="6" max="6" width="13.28515625" style="1" bestFit="1" customWidth="1"/>
    <col min="7" max="7" width="8.28515625" style="1" bestFit="1" customWidth="1"/>
    <col min="8" max="8" width="8.28515625" style="1" customWidth="1"/>
    <col min="9" max="9" width="9.140625" style="1" customWidth="1"/>
    <col min="10" max="10" width="7.7109375" style="1" bestFit="1" customWidth="1"/>
    <col min="11" max="11" width="8.5703125" style="1" bestFit="1" customWidth="1"/>
    <col min="12" max="13" width="7.28515625" style="1" bestFit="1" customWidth="1"/>
    <col min="14" max="14" width="8.42578125" style="1" bestFit="1" customWidth="1"/>
    <col min="15" max="15" width="7.140625" style="1" bestFit="1" customWidth="1"/>
    <col min="16" max="16" width="9.5703125" style="1" bestFit="1" customWidth="1"/>
    <col min="17" max="17" width="1.5703125" style="1" customWidth="1"/>
    <col min="18" max="19" width="5.28515625" style="1" customWidth="1"/>
    <col min="20" max="73" width="4.85546875" style="1" customWidth="1"/>
    <col min="74" max="16384" width="9.140625" style="1"/>
  </cols>
  <sheetData>
    <row r="2" spans="2:18" x14ac:dyDescent="0.2">
      <c r="B2" s="1" t="s">
        <v>0</v>
      </c>
      <c r="C2" s="26"/>
      <c r="D2" s="27"/>
    </row>
    <row r="3" spans="2:18" ht="66" customHeight="1" x14ac:dyDescent="0.2">
      <c r="B3" s="2" t="s">
        <v>10</v>
      </c>
      <c r="C3" s="2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30"/>
    </row>
    <row r="4" spans="2:18" x14ac:dyDescent="0.2">
      <c r="B4" s="1" t="s">
        <v>1</v>
      </c>
      <c r="C4" s="24"/>
      <c r="D4" s="25"/>
    </row>
    <row r="5" spans="2:18" x14ac:dyDescent="0.2">
      <c r="B5" s="1" t="s">
        <v>11</v>
      </c>
      <c r="C5" s="20"/>
      <c r="D5" s="21"/>
    </row>
    <row r="6" spans="2:18" x14ac:dyDescent="0.2">
      <c r="B6" s="1" t="s">
        <v>12</v>
      </c>
      <c r="C6" s="22">
        <f ca="1">+IF(NOW()-E11&lt;0, 0, IF((E12-E11)/(NOW()-E11)&gt;1, 1, (E12-E11)/(NOW()-E11)))</f>
        <v>0</v>
      </c>
      <c r="D6" s="23"/>
      <c r="E6" s="31">
        <f ca="1">+IF(NOW()-C11&lt;0, 0, IF((C12-C11)/(NOW()-C11)&gt;1, 1, (C12-C11)/(NOW()-C11)))</f>
        <v>0</v>
      </c>
      <c r="F6" s="32"/>
    </row>
    <row r="7" spans="2:18" x14ac:dyDescent="0.2">
      <c r="B7" s="1" t="s">
        <v>68</v>
      </c>
      <c r="C7" s="20" t="s">
        <v>121</v>
      </c>
      <c r="D7" s="21"/>
    </row>
    <row r="9" spans="2:18" x14ac:dyDescent="0.2">
      <c r="B9" s="1" t="s">
        <v>90</v>
      </c>
      <c r="C9" s="19">
        <f>+C15-C14</f>
        <v>0</v>
      </c>
      <c r="D9" s="1" t="s">
        <v>91</v>
      </c>
      <c r="E9" s="19">
        <f>+E15-E14</f>
        <v>0</v>
      </c>
      <c r="F9" s="1" t="s">
        <v>92</v>
      </c>
      <c r="G9" s="19">
        <f>+G15-G14</f>
        <v>0</v>
      </c>
    </row>
    <row r="11" spans="2:18" x14ac:dyDescent="0.2">
      <c r="B11" s="1" t="s">
        <v>4</v>
      </c>
      <c r="C11" s="9">
        <f>+D19</f>
        <v>44958</v>
      </c>
      <c r="D11" s="1" t="str">
        <f>+F17</f>
        <v>FC/A Start</v>
      </c>
      <c r="E11" s="9">
        <f>+F19</f>
        <v>44958</v>
      </c>
    </row>
    <row r="12" spans="2:18" x14ac:dyDescent="0.2">
      <c r="B12" s="1" t="s">
        <v>5</v>
      </c>
      <c r="C12" s="9">
        <f>+E41</f>
        <v>0</v>
      </c>
      <c r="D12" s="1" t="str">
        <f>+G17</f>
        <v>FC/A End</v>
      </c>
      <c r="E12" s="9">
        <f>+G41</f>
        <v>0</v>
      </c>
    </row>
    <row r="13" spans="2:18" x14ac:dyDescent="0.2">
      <c r="B13" s="1" t="s">
        <v>6</v>
      </c>
      <c r="C13" s="1">
        <f>+H19+H28+H34+H41</f>
        <v>0</v>
      </c>
      <c r="D13" s="1" t="s">
        <v>82</v>
      </c>
      <c r="E13" s="1">
        <f>+I19+I28+I34+I41</f>
        <v>0</v>
      </c>
      <c r="F13" s="1" t="s">
        <v>2</v>
      </c>
      <c r="G13" s="1">
        <f>+J19+J28+J34+J41</f>
        <v>0</v>
      </c>
    </row>
    <row r="14" spans="2:18" x14ac:dyDescent="0.2">
      <c r="B14" s="1" t="s">
        <v>7</v>
      </c>
      <c r="C14" s="15">
        <f>+(K19+K28+K34+K41)*(1+Settings!$C$6)+C13*Settings!$C$3</f>
        <v>0</v>
      </c>
      <c r="D14" s="1" t="s">
        <v>85</v>
      </c>
      <c r="E14" s="15">
        <f>+(L19+L28+L34+L41)*(1+Settings!$C$6)+E13*Settings!$C$3</f>
        <v>0</v>
      </c>
      <c r="F14" s="1" t="s">
        <v>3</v>
      </c>
      <c r="G14" s="15">
        <f>+(M19+M28+M34+M41)*(1+Settings!$C$7)+G13*Settings!$C$3</f>
        <v>0</v>
      </c>
    </row>
    <row r="15" spans="2:18" x14ac:dyDescent="0.2">
      <c r="B15" s="1" t="s">
        <v>8</v>
      </c>
      <c r="C15" s="15">
        <f>+(N19+N28+N34+N41)*(1+Settings!$C$7)+C13*Settings!$C$4</f>
        <v>0</v>
      </c>
      <c r="D15" s="1" t="s">
        <v>88</v>
      </c>
      <c r="E15" s="15">
        <f>+(O19+O28+O34+O41)*(1+Settings!$C$7)+E13*Settings!$C$4</f>
        <v>0</v>
      </c>
      <c r="F15" s="1" t="s">
        <v>9</v>
      </c>
      <c r="G15" s="15">
        <f>+(P19+P28+P34+P41)*(1+Settings!$C$7)+G13*Settings!$C$4</f>
        <v>0</v>
      </c>
    </row>
    <row r="17" spans="2:71" ht="27" customHeight="1" x14ac:dyDescent="0.2">
      <c r="B17" s="3" t="s">
        <v>13</v>
      </c>
      <c r="C17" s="3" t="s">
        <v>1</v>
      </c>
      <c r="D17" s="3" t="s">
        <v>79</v>
      </c>
      <c r="E17" s="3" t="s">
        <v>80</v>
      </c>
      <c r="F17" s="3" t="s">
        <v>119</v>
      </c>
      <c r="G17" s="3" t="s">
        <v>120</v>
      </c>
      <c r="H17" s="3" t="s">
        <v>81</v>
      </c>
      <c r="I17" s="3" t="s">
        <v>82</v>
      </c>
      <c r="J17" s="3" t="s">
        <v>83</v>
      </c>
      <c r="K17" s="3" t="s">
        <v>84</v>
      </c>
      <c r="L17" s="3" t="s">
        <v>85</v>
      </c>
      <c r="M17" s="3" t="s">
        <v>86</v>
      </c>
      <c r="N17" s="3" t="s">
        <v>87</v>
      </c>
      <c r="O17" s="3" t="s">
        <v>88</v>
      </c>
      <c r="P17" s="3" t="s">
        <v>89</v>
      </c>
      <c r="R17" s="6" t="s">
        <v>14</v>
      </c>
      <c r="S17" s="6" t="s">
        <v>15</v>
      </c>
      <c r="T17" s="6" t="s">
        <v>16</v>
      </c>
      <c r="U17" s="6" t="s">
        <v>17</v>
      </c>
      <c r="V17" s="6" t="s">
        <v>18</v>
      </c>
      <c r="W17" s="6" t="s">
        <v>19</v>
      </c>
      <c r="X17" s="6" t="s">
        <v>20</v>
      </c>
      <c r="Y17" s="6" t="s">
        <v>21</v>
      </c>
      <c r="Z17" s="6" t="s">
        <v>22</v>
      </c>
      <c r="AA17" s="6" t="s">
        <v>23</v>
      </c>
      <c r="AB17" s="6" t="s">
        <v>24</v>
      </c>
      <c r="AC17" s="6" t="s">
        <v>25</v>
      </c>
      <c r="AD17" s="6" t="s">
        <v>26</v>
      </c>
      <c r="AE17" s="6" t="s">
        <v>27</v>
      </c>
      <c r="AF17" s="6" t="s">
        <v>28</v>
      </c>
      <c r="AG17" s="6" t="s">
        <v>29</v>
      </c>
      <c r="AH17" s="6" t="s">
        <v>30</v>
      </c>
      <c r="AI17" s="6" t="s">
        <v>31</v>
      </c>
      <c r="AJ17" s="6" t="s">
        <v>32</v>
      </c>
      <c r="AK17" s="6" t="s">
        <v>33</v>
      </c>
      <c r="AL17" s="6" t="s">
        <v>34</v>
      </c>
      <c r="AM17" s="6" t="s">
        <v>35</v>
      </c>
      <c r="AN17" s="6" t="s">
        <v>36</v>
      </c>
      <c r="AO17" s="6" t="s">
        <v>37</v>
      </c>
      <c r="AP17" s="6" t="s">
        <v>38</v>
      </c>
      <c r="AQ17" s="6" t="s">
        <v>39</v>
      </c>
      <c r="AR17" s="6" t="s">
        <v>40</v>
      </c>
      <c r="AS17" s="6" t="s">
        <v>41</v>
      </c>
      <c r="AT17" s="6" t="s">
        <v>42</v>
      </c>
      <c r="AU17" s="6" t="s">
        <v>43</v>
      </c>
      <c r="AV17" s="6" t="s">
        <v>44</v>
      </c>
      <c r="AW17" s="6" t="s">
        <v>45</v>
      </c>
      <c r="AX17" s="6" t="s">
        <v>46</v>
      </c>
      <c r="AY17" s="6" t="s">
        <v>47</v>
      </c>
      <c r="AZ17" s="6" t="s">
        <v>48</v>
      </c>
      <c r="BA17" s="6" t="s">
        <v>49</v>
      </c>
      <c r="BB17" s="6" t="s">
        <v>50</v>
      </c>
      <c r="BC17" s="6" t="s">
        <v>51</v>
      </c>
      <c r="BD17" s="6" t="s">
        <v>52</v>
      </c>
      <c r="BE17" s="6" t="s">
        <v>53</v>
      </c>
      <c r="BF17" s="6" t="s">
        <v>54</v>
      </c>
      <c r="BG17" s="6" t="s">
        <v>55</v>
      </c>
      <c r="BH17" s="6" t="s">
        <v>56</v>
      </c>
      <c r="BI17" s="6" t="s">
        <v>57</v>
      </c>
      <c r="BJ17" s="6" t="s">
        <v>58</v>
      </c>
      <c r="BK17" s="6" t="s">
        <v>59</v>
      </c>
      <c r="BL17" s="6" t="s">
        <v>60</v>
      </c>
      <c r="BM17" s="6" t="s">
        <v>61</v>
      </c>
      <c r="BN17" s="6" t="s">
        <v>62</v>
      </c>
      <c r="BO17" s="6" t="s">
        <v>63</v>
      </c>
      <c r="BP17" s="6" t="s">
        <v>64</v>
      </c>
      <c r="BQ17" s="6" t="s">
        <v>65</v>
      </c>
      <c r="BR17" s="6" t="s">
        <v>66</v>
      </c>
      <c r="BS17" s="6" t="s">
        <v>67</v>
      </c>
    </row>
    <row r="19" spans="2:71" x14ac:dyDescent="0.2">
      <c r="B19" s="5" t="s">
        <v>69</v>
      </c>
      <c r="C19" s="5"/>
      <c r="D19" s="8">
        <v>44958</v>
      </c>
      <c r="E19" s="8">
        <v>44962</v>
      </c>
      <c r="F19" s="8">
        <f>+D19</f>
        <v>44958</v>
      </c>
      <c r="G19" s="8">
        <f>+E19</f>
        <v>44962</v>
      </c>
      <c r="H19" s="5">
        <f>+SUM(H20:H27)</f>
        <v>0</v>
      </c>
      <c r="I19" s="5">
        <f t="shared" ref="I19:P19" si="0">+SUM(I20:I27)</f>
        <v>0</v>
      </c>
      <c r="J19" s="5">
        <f t="shared" si="0"/>
        <v>0</v>
      </c>
      <c r="K19" s="5">
        <f t="shared" si="0"/>
        <v>0</v>
      </c>
      <c r="L19" s="5">
        <f t="shared" si="0"/>
        <v>0</v>
      </c>
      <c r="M19" s="5">
        <f t="shared" si="0"/>
        <v>0</v>
      </c>
      <c r="N19" s="5">
        <f t="shared" si="0"/>
        <v>0</v>
      </c>
      <c r="O19" s="5">
        <f t="shared" si="0"/>
        <v>0</v>
      </c>
      <c r="P19" s="5">
        <f t="shared" si="0"/>
        <v>0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2:71" x14ac:dyDescent="0.2">
      <c r="B20" s="4" t="s">
        <v>72</v>
      </c>
    </row>
    <row r="21" spans="2:71" x14ac:dyDescent="0.2">
      <c r="B21" s="4" t="s">
        <v>73</v>
      </c>
    </row>
    <row r="22" spans="2:71" x14ac:dyDescent="0.2">
      <c r="B22" s="4" t="s">
        <v>74</v>
      </c>
    </row>
    <row r="23" spans="2:71" x14ac:dyDescent="0.2">
      <c r="B23" s="4" t="s">
        <v>75</v>
      </c>
    </row>
    <row r="24" spans="2:71" x14ac:dyDescent="0.2">
      <c r="B24" s="4" t="s">
        <v>76</v>
      </c>
    </row>
    <row r="25" spans="2:71" x14ac:dyDescent="0.2">
      <c r="B25" s="4" t="s">
        <v>77</v>
      </c>
    </row>
    <row r="26" spans="2:71" x14ac:dyDescent="0.2">
      <c r="B26" s="4" t="s">
        <v>78</v>
      </c>
    </row>
    <row r="28" spans="2:71" x14ac:dyDescent="0.2">
      <c r="B28" s="5" t="s">
        <v>70</v>
      </c>
      <c r="C28" s="5"/>
      <c r="D28" s="5"/>
      <c r="E28" s="5"/>
      <c r="F28" s="8">
        <f>+D28</f>
        <v>0</v>
      </c>
      <c r="G28" s="8">
        <f>+E28</f>
        <v>0</v>
      </c>
      <c r="H28" s="5">
        <f>+SUM(H29:H33)</f>
        <v>0</v>
      </c>
      <c r="I28" s="5">
        <f t="shared" ref="I28:P28" si="1">+SUM(I29:I33)</f>
        <v>0</v>
      </c>
      <c r="J28" s="5">
        <f t="shared" si="1"/>
        <v>0</v>
      </c>
      <c r="K28" s="5">
        <f t="shared" si="1"/>
        <v>0</v>
      </c>
      <c r="L28" s="5">
        <f t="shared" si="1"/>
        <v>0</v>
      </c>
      <c r="M28" s="5">
        <f t="shared" si="1"/>
        <v>0</v>
      </c>
      <c r="N28" s="5">
        <f t="shared" si="1"/>
        <v>0</v>
      </c>
      <c r="O28" s="5">
        <f t="shared" si="1"/>
        <v>0</v>
      </c>
      <c r="P28" s="5">
        <f t="shared" si="1"/>
        <v>0</v>
      </c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</row>
    <row r="29" spans="2:71" x14ac:dyDescent="0.2">
      <c r="B29" s="4" t="s">
        <v>72</v>
      </c>
    </row>
    <row r="30" spans="2:71" x14ac:dyDescent="0.2">
      <c r="B30" s="4" t="s">
        <v>73</v>
      </c>
    </row>
    <row r="31" spans="2:71" x14ac:dyDescent="0.2">
      <c r="B31" s="4" t="s">
        <v>74</v>
      </c>
    </row>
    <row r="32" spans="2:71" x14ac:dyDescent="0.2">
      <c r="B32" s="4" t="s">
        <v>75</v>
      </c>
    </row>
    <row r="34" spans="2:71" x14ac:dyDescent="0.2">
      <c r="B34" s="5" t="s">
        <v>71</v>
      </c>
      <c r="C34" s="5"/>
      <c r="D34" s="5"/>
      <c r="E34" s="5"/>
      <c r="F34" s="8">
        <f>+D34</f>
        <v>0</v>
      </c>
      <c r="G34" s="8">
        <f>+E34</f>
        <v>0</v>
      </c>
      <c r="H34" s="5">
        <f>+SUM(H35:H40)</f>
        <v>0</v>
      </c>
      <c r="I34" s="5">
        <f t="shared" ref="I34:P34" si="2">+SUM(I35:I40)</f>
        <v>0</v>
      </c>
      <c r="J34" s="5">
        <f t="shared" si="2"/>
        <v>0</v>
      </c>
      <c r="K34" s="5">
        <f t="shared" si="2"/>
        <v>0</v>
      </c>
      <c r="L34" s="5">
        <f t="shared" si="2"/>
        <v>0</v>
      </c>
      <c r="M34" s="5">
        <f t="shared" si="2"/>
        <v>0</v>
      </c>
      <c r="N34" s="5">
        <f t="shared" si="2"/>
        <v>0</v>
      </c>
      <c r="O34" s="5">
        <f t="shared" si="2"/>
        <v>0</v>
      </c>
      <c r="P34" s="5">
        <f t="shared" si="2"/>
        <v>0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 x14ac:dyDescent="0.2">
      <c r="B35" s="4" t="s">
        <v>72</v>
      </c>
    </row>
    <row r="36" spans="2:71" x14ac:dyDescent="0.2">
      <c r="B36" s="4" t="s">
        <v>73</v>
      </c>
    </row>
    <row r="37" spans="2:71" x14ac:dyDescent="0.2">
      <c r="B37" s="4" t="s">
        <v>74</v>
      </c>
    </row>
    <row r="38" spans="2:71" x14ac:dyDescent="0.2">
      <c r="B38" s="4" t="s">
        <v>75</v>
      </c>
    </row>
    <row r="39" spans="2:71" x14ac:dyDescent="0.2">
      <c r="B39" s="4" t="s">
        <v>76</v>
      </c>
    </row>
    <row r="41" spans="2:71" x14ac:dyDescent="0.2">
      <c r="B41" s="5" t="s">
        <v>71</v>
      </c>
      <c r="C41" s="5"/>
      <c r="D41" s="5"/>
      <c r="E41" s="5"/>
      <c r="F41" s="8">
        <f>+D41</f>
        <v>0</v>
      </c>
      <c r="G41" s="8">
        <f>+E41</f>
        <v>0</v>
      </c>
      <c r="H41" s="5">
        <f>+SUM(H42:H47)</f>
        <v>0</v>
      </c>
      <c r="I41" s="5">
        <f t="shared" ref="I41:P41" si="3">+SUM(I42:I47)</f>
        <v>0</v>
      </c>
      <c r="J41" s="5">
        <f t="shared" si="3"/>
        <v>0</v>
      </c>
      <c r="K41" s="5">
        <f t="shared" si="3"/>
        <v>0</v>
      </c>
      <c r="L41" s="5">
        <f t="shared" si="3"/>
        <v>0</v>
      </c>
      <c r="M41" s="5">
        <f t="shared" si="3"/>
        <v>0</v>
      </c>
      <c r="N41" s="5">
        <f t="shared" si="3"/>
        <v>0</v>
      </c>
      <c r="O41" s="5">
        <f t="shared" si="3"/>
        <v>0</v>
      </c>
      <c r="P41" s="5">
        <f t="shared" si="3"/>
        <v>0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x14ac:dyDescent="0.2">
      <c r="B42" s="4" t="s">
        <v>72</v>
      </c>
    </row>
    <row r="43" spans="2:71" x14ac:dyDescent="0.2">
      <c r="B43" s="4" t="s">
        <v>73</v>
      </c>
    </row>
    <row r="44" spans="2:71" x14ac:dyDescent="0.2">
      <c r="B44" s="4" t="s">
        <v>74</v>
      </c>
    </row>
    <row r="45" spans="2:71" x14ac:dyDescent="0.2">
      <c r="B45" s="4" t="s">
        <v>75</v>
      </c>
    </row>
    <row r="46" spans="2:71" x14ac:dyDescent="0.2">
      <c r="B46" s="4" t="s">
        <v>76</v>
      </c>
    </row>
  </sheetData>
  <mergeCells count="7">
    <mergeCell ref="C7:D7"/>
    <mergeCell ref="C2:D2"/>
    <mergeCell ref="C3:R3"/>
    <mergeCell ref="C4:D4"/>
    <mergeCell ref="C5:D5"/>
    <mergeCell ref="C6:D6"/>
    <mergeCell ref="E6:F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22655-F6E9-49A3-88FC-1F26EA707DB0}">
  <sheetPr>
    <tabColor theme="9"/>
  </sheetPr>
  <dimension ref="B2:U12"/>
  <sheetViews>
    <sheetView showGridLines="0" tabSelected="1" workbookViewId="0"/>
  </sheetViews>
  <sheetFormatPr defaultRowHeight="12" x14ac:dyDescent="0.2"/>
  <cols>
    <col min="1" max="1" width="1.7109375" style="7" customWidth="1"/>
    <col min="2" max="2" width="7.85546875" style="7" bestFit="1" customWidth="1"/>
    <col min="3" max="3" width="8.28515625" style="7" bestFit="1" customWidth="1"/>
    <col min="4" max="4" width="6.85546875" style="7" bestFit="1" customWidth="1"/>
    <col min="5" max="5" width="6" style="7" bestFit="1" customWidth="1"/>
    <col min="6" max="6" width="10.85546875" style="7" customWidth="1"/>
    <col min="7" max="7" width="9.5703125" style="7" customWidth="1"/>
    <col min="8" max="8" width="7.7109375" style="7" bestFit="1" customWidth="1"/>
    <col min="9" max="9" width="7.85546875" style="7" bestFit="1" customWidth="1"/>
    <col min="10" max="10" width="7.5703125" style="7" bestFit="1" customWidth="1"/>
    <col min="11" max="12" width="5.85546875" style="7" bestFit="1" customWidth="1"/>
    <col min="13" max="13" width="7.7109375" style="7" bestFit="1" customWidth="1"/>
    <col min="14" max="15" width="7.42578125" style="7" bestFit="1" customWidth="1"/>
    <col min="16" max="18" width="8.140625" style="7" bestFit="1" customWidth="1"/>
    <col min="19" max="19" width="7.7109375" style="7" bestFit="1" customWidth="1"/>
    <col min="20" max="20" width="5.5703125" style="7" bestFit="1" customWidth="1"/>
    <col min="21" max="21" width="5.85546875" style="7" bestFit="1" customWidth="1"/>
    <col min="22" max="16384" width="9.140625" style="7"/>
  </cols>
  <sheetData>
    <row r="2" spans="2:21" ht="24" x14ac:dyDescent="0.2">
      <c r="B2" s="34" t="s">
        <v>122</v>
      </c>
      <c r="C2" s="34" t="s">
        <v>12</v>
      </c>
      <c r="D2" s="34" t="s">
        <v>128</v>
      </c>
      <c r="E2" s="34" t="s">
        <v>68</v>
      </c>
      <c r="F2" s="34" t="s">
        <v>4</v>
      </c>
      <c r="G2" s="34" t="s">
        <v>5</v>
      </c>
      <c r="H2" s="34" t="s">
        <v>119</v>
      </c>
      <c r="I2" s="34" t="s">
        <v>120</v>
      </c>
      <c r="J2" s="34" t="s">
        <v>6</v>
      </c>
      <c r="K2" s="34" t="s">
        <v>82</v>
      </c>
      <c r="L2" s="34" t="s">
        <v>2</v>
      </c>
      <c r="M2" s="34" t="s">
        <v>7</v>
      </c>
      <c r="N2" s="34" t="s">
        <v>85</v>
      </c>
      <c r="O2" s="34" t="s">
        <v>3</v>
      </c>
      <c r="P2" s="34" t="s">
        <v>8</v>
      </c>
      <c r="Q2" s="34" t="s">
        <v>88</v>
      </c>
      <c r="R2" s="34" t="s">
        <v>9</v>
      </c>
      <c r="S2" s="34" t="s">
        <v>90</v>
      </c>
      <c r="T2" s="34" t="s">
        <v>112</v>
      </c>
      <c r="U2" s="34" t="s">
        <v>113</v>
      </c>
    </row>
    <row r="3" spans="2:21" x14ac:dyDescent="0.2">
      <c r="B3" s="7" t="s">
        <v>107</v>
      </c>
      <c r="C3" s="12" cm="1">
        <f t="array" aca="1" ref="C3" ca="1">+INDIRECT("'"&amp;$B3&amp;"'!C6")</f>
        <v>0</v>
      </c>
      <c r="D3" s="12" cm="1">
        <f t="array" aca="1" ref="D3" ca="1">+IFERROR(C3/INDIRECT("'"&amp;$B3&amp;"'!E6"), 1)-1</f>
        <v>0</v>
      </c>
      <c r="E3" s="7" t="str" cm="1">
        <f t="array" aca="1" ref="E3" ca="1">+INDIRECT("'"&amp;$B3&amp;"'!C7")</f>
        <v>Active</v>
      </c>
      <c r="F3" s="10" cm="1">
        <f t="array" aca="1" ref="F3" ca="1">+INDIRECT("'"&amp;$B3&amp;"'!C11")</f>
        <v>44958</v>
      </c>
      <c r="G3" s="10" cm="1">
        <f t="array" aca="1" ref="G3" ca="1">+INDIRECT("'"&amp;$B3&amp;"'!C12")</f>
        <v>0</v>
      </c>
      <c r="H3" s="10" cm="1">
        <f t="array" aca="1" ref="H3" ca="1">+INDIRECT("'"&amp;$B3&amp;"'!E11")</f>
        <v>44958</v>
      </c>
      <c r="I3" s="10" cm="1">
        <f t="array" aca="1" ref="I3" ca="1">+INDIRECT("'"&amp;$B3&amp;"'!E12")</f>
        <v>0</v>
      </c>
      <c r="J3" s="11" cm="1">
        <f t="array" aca="1" ref="J3" ca="1">+INDIRECT("'"&amp;$B3&amp;"'!C13")</f>
        <v>20</v>
      </c>
      <c r="K3" s="11" cm="1">
        <f t="array" aca="1" ref="K3" ca="1">+INDIRECT("'"&amp;$B3&amp;"'!E13")</f>
        <v>15</v>
      </c>
      <c r="L3" s="11" cm="1">
        <f t="array" aca="1" ref="L3" ca="1">+INDIRECT("'"&amp;$B3&amp;"'!G13")</f>
        <v>10</v>
      </c>
      <c r="M3" s="11" cm="1">
        <f t="array" aca="1" ref="M3" ca="1">+INDIRECT("'"&amp;$B3&amp;"'!C14")</f>
        <v>3309</v>
      </c>
      <c r="N3" s="11" cm="1">
        <f t="array" aca="1" ref="N3" ca="1">+INDIRECT("'"&amp;$B3&amp;"'!E14")</f>
        <v>2353</v>
      </c>
      <c r="O3" s="11" cm="1">
        <f t="array" aca="1" ref="O3" ca="1">+INDIRECT("'"&amp;$B3&amp;"'!G14")</f>
        <v>1552.5</v>
      </c>
      <c r="P3" s="11" cm="1">
        <f t="array" aca="1" ref="P3" ca="1">+INDIRECT("'"&amp;$B3&amp;"'!C15")</f>
        <v>3195</v>
      </c>
      <c r="Q3" s="11" cm="1">
        <f t="array" aca="1" ref="Q3" ca="1">+INDIRECT("'"&amp;$B3&amp;"'!E15")</f>
        <v>2396.25</v>
      </c>
      <c r="R3" s="11" cm="1">
        <f t="array" aca="1" ref="R3" ca="1">+INDIRECT("'"&amp;$B3&amp;"'!G15")</f>
        <v>1597.5</v>
      </c>
      <c r="S3" s="11" cm="1">
        <f t="array" aca="1" ref="S3" ca="1">+INDIRECT("'"&amp;$B3&amp;"'!C9")</f>
        <v>-114</v>
      </c>
      <c r="T3" s="11" cm="1">
        <f t="array" aca="1" ref="T3" ca="1">+INDIRECT("'"&amp;$B3&amp;"'!E9")</f>
        <v>43.25</v>
      </c>
      <c r="U3" s="11" cm="1">
        <f t="array" aca="1" ref="U3" ca="1">+INDIRECT("'"&amp;$B3&amp;"'!G9")</f>
        <v>45</v>
      </c>
    </row>
    <row r="4" spans="2:21" x14ac:dyDescent="0.2">
      <c r="B4" s="7" t="s">
        <v>108</v>
      </c>
      <c r="C4" s="12" cm="1">
        <f t="array" aca="1" ref="C4" ca="1">+INDIRECT("'"&amp;$B4&amp;"'!C6")</f>
        <v>0</v>
      </c>
      <c r="D4" s="12" cm="1">
        <f t="array" aca="1" ref="D4" ca="1">+IFERROR(C4/INDIRECT("'"&amp;$B4&amp;"'!E6"), 1)-1</f>
        <v>0</v>
      </c>
      <c r="E4" s="7" t="str" cm="1">
        <f t="array" aca="1" ref="E4" ca="1">+INDIRECT("'"&amp;$B4&amp;"'!C7")</f>
        <v>Active</v>
      </c>
      <c r="F4" s="10" cm="1">
        <f t="array" aca="1" ref="F4" ca="1">+INDIRECT("'"&amp;$B4&amp;"'!C11")</f>
        <v>44958</v>
      </c>
      <c r="G4" s="10" cm="1">
        <f t="array" aca="1" ref="G4" ca="1">+INDIRECT("'"&amp;$B4&amp;"'!C12")</f>
        <v>0</v>
      </c>
      <c r="H4" s="10" cm="1">
        <f t="array" aca="1" ref="H4" ca="1">+INDIRECT("'"&amp;$B4&amp;"'!E11")</f>
        <v>44958</v>
      </c>
      <c r="I4" s="10" cm="1">
        <f t="array" aca="1" ref="I4" ca="1">+INDIRECT("'"&amp;$B4&amp;"'!E12")</f>
        <v>0</v>
      </c>
      <c r="J4" s="11" cm="1">
        <f t="array" aca="1" ref="J4" ca="1">+INDIRECT("'"&amp;$B4&amp;"'!C13")</f>
        <v>0</v>
      </c>
      <c r="K4" s="11" cm="1">
        <f t="array" aca="1" ref="K4" ca="1">+INDIRECT("'"&amp;$B4&amp;"'!E13")</f>
        <v>0</v>
      </c>
      <c r="L4" s="11" cm="1">
        <f t="array" aca="1" ref="L4" ca="1">+INDIRECT("'"&amp;$B4&amp;"'!G13")</f>
        <v>0</v>
      </c>
      <c r="M4" s="11" cm="1">
        <f t="array" aca="1" ref="M4" ca="1">+INDIRECT("'"&amp;$B4&amp;"'!C14")</f>
        <v>0</v>
      </c>
      <c r="N4" s="11" cm="1">
        <f t="array" aca="1" ref="N4" ca="1">+INDIRECT("'"&amp;$B4&amp;"'!E14")</f>
        <v>0</v>
      </c>
      <c r="O4" s="11" cm="1">
        <f t="array" aca="1" ref="O4" ca="1">+INDIRECT("'"&amp;$B4&amp;"'!G14")</f>
        <v>0</v>
      </c>
      <c r="P4" s="11" cm="1">
        <f t="array" aca="1" ref="P4" ca="1">+INDIRECT("'"&amp;$B4&amp;"'!C15")</f>
        <v>0</v>
      </c>
      <c r="Q4" s="11" cm="1">
        <f t="array" aca="1" ref="Q4" ca="1">+INDIRECT("'"&amp;$B4&amp;"'!E15")</f>
        <v>0</v>
      </c>
      <c r="R4" s="11" cm="1">
        <f t="array" aca="1" ref="R4" ca="1">+INDIRECT("'"&amp;$B4&amp;"'!G15")</f>
        <v>0</v>
      </c>
      <c r="S4" s="11" cm="1">
        <f t="array" aca="1" ref="S4" ca="1">+INDIRECT("'"&amp;$B4&amp;"'!C9")</f>
        <v>0</v>
      </c>
      <c r="T4" s="11" cm="1">
        <f t="array" aca="1" ref="T4" ca="1">+INDIRECT("'"&amp;$B4&amp;"'!E9")</f>
        <v>0</v>
      </c>
      <c r="U4" s="11" cm="1">
        <f t="array" aca="1" ref="U4" ca="1">+INDIRECT("'"&amp;$B4&amp;"'!G9")</f>
        <v>0</v>
      </c>
    </row>
    <row r="5" spans="2:21" x14ac:dyDescent="0.2">
      <c r="B5" s="7" t="s">
        <v>109</v>
      </c>
      <c r="C5" s="12" cm="1">
        <f t="array" aca="1" ref="C5" ca="1">+INDIRECT("'"&amp;$B5&amp;"'!C6")</f>
        <v>0</v>
      </c>
      <c r="D5" s="12" cm="1">
        <f t="array" aca="1" ref="D5" ca="1">+IFERROR(C5/INDIRECT("'"&amp;$B5&amp;"'!E6"), 1)-1</f>
        <v>0</v>
      </c>
      <c r="E5" s="7" t="str" cm="1">
        <f t="array" aca="1" ref="E5" ca="1">+INDIRECT("'"&amp;$B5&amp;"'!C7")</f>
        <v>Active</v>
      </c>
      <c r="F5" s="10" cm="1">
        <f t="array" aca="1" ref="F5" ca="1">+INDIRECT("'"&amp;$B5&amp;"'!C11")</f>
        <v>44958</v>
      </c>
      <c r="G5" s="10" cm="1">
        <f t="array" aca="1" ref="G5" ca="1">+INDIRECT("'"&amp;$B5&amp;"'!C12")</f>
        <v>0</v>
      </c>
      <c r="H5" s="10" cm="1">
        <f t="array" aca="1" ref="H5" ca="1">+INDIRECT("'"&amp;$B5&amp;"'!E11")</f>
        <v>44958</v>
      </c>
      <c r="I5" s="10" cm="1">
        <f t="array" aca="1" ref="I5" ca="1">+INDIRECT("'"&amp;$B5&amp;"'!E12")</f>
        <v>0</v>
      </c>
      <c r="J5" s="11" cm="1">
        <f t="array" aca="1" ref="J5" ca="1">+INDIRECT("'"&amp;$B5&amp;"'!C13")</f>
        <v>0</v>
      </c>
      <c r="K5" s="11" cm="1">
        <f t="array" aca="1" ref="K5" ca="1">+INDIRECT("'"&amp;$B5&amp;"'!E13")</f>
        <v>0</v>
      </c>
      <c r="L5" s="11" cm="1">
        <f t="array" aca="1" ref="L5" ca="1">+INDIRECT("'"&amp;$B5&amp;"'!G13")</f>
        <v>0</v>
      </c>
      <c r="M5" s="11" cm="1">
        <f t="array" aca="1" ref="M5" ca="1">+INDIRECT("'"&amp;$B5&amp;"'!C14")</f>
        <v>0</v>
      </c>
      <c r="N5" s="11" cm="1">
        <f t="array" aca="1" ref="N5" ca="1">+INDIRECT("'"&amp;$B5&amp;"'!E14")</f>
        <v>0</v>
      </c>
      <c r="O5" s="11" cm="1">
        <f t="array" aca="1" ref="O5" ca="1">+INDIRECT("'"&amp;$B5&amp;"'!G14")</f>
        <v>0</v>
      </c>
      <c r="P5" s="11" cm="1">
        <f t="array" aca="1" ref="P5" ca="1">+INDIRECT("'"&amp;$B5&amp;"'!C15")</f>
        <v>0</v>
      </c>
      <c r="Q5" s="11" cm="1">
        <f t="array" aca="1" ref="Q5" ca="1">+INDIRECT("'"&amp;$B5&amp;"'!E15")</f>
        <v>0</v>
      </c>
      <c r="R5" s="11" cm="1">
        <f t="array" aca="1" ref="R5" ca="1">+INDIRECT("'"&amp;$B5&amp;"'!G15")</f>
        <v>0</v>
      </c>
      <c r="S5" s="11" cm="1">
        <f t="array" aca="1" ref="S5" ca="1">+INDIRECT("'"&amp;$B5&amp;"'!C9")</f>
        <v>0</v>
      </c>
      <c r="T5" s="11" cm="1">
        <f t="array" aca="1" ref="T5" ca="1">+INDIRECT("'"&amp;$B5&amp;"'!E9")</f>
        <v>0</v>
      </c>
      <c r="U5" s="11" cm="1">
        <f t="array" aca="1" ref="U5" ca="1">+INDIRECT("'"&amp;$B5&amp;"'!G9")</f>
        <v>0</v>
      </c>
    </row>
    <row r="6" spans="2:21" x14ac:dyDescent="0.2">
      <c r="B6" s="7" t="s">
        <v>110</v>
      </c>
      <c r="C6" s="12" cm="1">
        <f t="array" aca="1" ref="C6" ca="1">+INDIRECT("'"&amp;$B6&amp;"'!C6")</f>
        <v>0</v>
      </c>
      <c r="D6" s="12" cm="1">
        <f t="array" aca="1" ref="D6" ca="1">+IFERROR(C6/INDIRECT("'"&amp;$B6&amp;"'!E6"), 1)-1</f>
        <v>0</v>
      </c>
      <c r="E6" s="7" t="str" cm="1">
        <f t="array" aca="1" ref="E6" ca="1">+INDIRECT("'"&amp;$B6&amp;"'!C7")</f>
        <v>Active</v>
      </c>
      <c r="F6" s="10" cm="1">
        <f t="array" aca="1" ref="F6" ca="1">+INDIRECT("'"&amp;$B6&amp;"'!C11")</f>
        <v>44958</v>
      </c>
      <c r="G6" s="10" cm="1">
        <f t="array" aca="1" ref="G6" ca="1">+INDIRECT("'"&amp;$B6&amp;"'!C12")</f>
        <v>0</v>
      </c>
      <c r="H6" s="10" cm="1">
        <f t="array" aca="1" ref="H6" ca="1">+INDIRECT("'"&amp;$B6&amp;"'!E11")</f>
        <v>44958</v>
      </c>
      <c r="I6" s="10" cm="1">
        <f t="array" aca="1" ref="I6" ca="1">+INDIRECT("'"&amp;$B6&amp;"'!E12")</f>
        <v>0</v>
      </c>
      <c r="J6" s="11" cm="1">
        <f t="array" aca="1" ref="J6" ca="1">+INDIRECT("'"&amp;$B6&amp;"'!C13")</f>
        <v>0</v>
      </c>
      <c r="K6" s="11" cm="1">
        <f t="array" aca="1" ref="K6" ca="1">+INDIRECT("'"&amp;$B6&amp;"'!E13")</f>
        <v>0</v>
      </c>
      <c r="L6" s="11" cm="1">
        <f t="array" aca="1" ref="L6" ca="1">+INDIRECT("'"&amp;$B6&amp;"'!G13")</f>
        <v>0</v>
      </c>
      <c r="M6" s="11" cm="1">
        <f t="array" aca="1" ref="M6" ca="1">+INDIRECT("'"&amp;$B6&amp;"'!C14")</f>
        <v>0</v>
      </c>
      <c r="N6" s="11" cm="1">
        <f t="array" aca="1" ref="N6" ca="1">+INDIRECT("'"&amp;$B6&amp;"'!E14")</f>
        <v>0</v>
      </c>
      <c r="O6" s="11" cm="1">
        <f t="array" aca="1" ref="O6" ca="1">+INDIRECT("'"&amp;$B6&amp;"'!G14")</f>
        <v>0</v>
      </c>
      <c r="P6" s="11" cm="1">
        <f t="array" aca="1" ref="P6" ca="1">+INDIRECT("'"&amp;$B6&amp;"'!C15")</f>
        <v>0</v>
      </c>
      <c r="Q6" s="11" cm="1">
        <f t="array" aca="1" ref="Q6" ca="1">+INDIRECT("'"&amp;$B6&amp;"'!E15")</f>
        <v>0</v>
      </c>
      <c r="R6" s="11" cm="1">
        <f t="array" aca="1" ref="R6" ca="1">+INDIRECT("'"&amp;$B6&amp;"'!G15")</f>
        <v>0</v>
      </c>
      <c r="S6" s="11" cm="1">
        <f t="array" aca="1" ref="S6" ca="1">+INDIRECT("'"&amp;$B6&amp;"'!C9")</f>
        <v>0</v>
      </c>
      <c r="T6" s="11" cm="1">
        <f t="array" aca="1" ref="T6" ca="1">+INDIRECT("'"&amp;$B6&amp;"'!E9")</f>
        <v>0</v>
      </c>
      <c r="U6" s="11" cm="1">
        <f t="array" aca="1" ref="U6" ca="1">+INDIRECT("'"&amp;$B6&amp;"'!G9")</f>
        <v>0</v>
      </c>
    </row>
    <row r="7" spans="2:21" x14ac:dyDescent="0.2">
      <c r="B7" s="7" t="s">
        <v>123</v>
      </c>
      <c r="C7" s="12" cm="1">
        <f t="array" aca="1" ref="C7" ca="1">+INDIRECT("'"&amp;$B7&amp;"'!C6")</f>
        <v>0</v>
      </c>
      <c r="D7" s="12" cm="1">
        <f t="array" aca="1" ref="D7" ca="1">+IFERROR(C7/INDIRECT("'"&amp;$B7&amp;"'!E6"), 1)-1</f>
        <v>0</v>
      </c>
      <c r="E7" s="7" t="str" cm="1">
        <f t="array" aca="1" ref="E7" ca="1">+INDIRECT("'"&amp;$B7&amp;"'!C7")</f>
        <v>Active</v>
      </c>
      <c r="F7" s="10" cm="1">
        <f t="array" aca="1" ref="F7" ca="1">+INDIRECT("'"&amp;$B7&amp;"'!C11")</f>
        <v>44958</v>
      </c>
      <c r="G7" s="10" cm="1">
        <f t="array" aca="1" ref="G7" ca="1">+INDIRECT("'"&amp;$B7&amp;"'!C12")</f>
        <v>0</v>
      </c>
      <c r="H7" s="10" cm="1">
        <f t="array" aca="1" ref="H7" ca="1">+INDIRECT("'"&amp;$B7&amp;"'!E11")</f>
        <v>44958</v>
      </c>
      <c r="I7" s="10" cm="1">
        <f t="array" aca="1" ref="I7" ca="1">+INDIRECT("'"&amp;$B7&amp;"'!E12")</f>
        <v>0</v>
      </c>
      <c r="J7" s="11" cm="1">
        <f t="array" aca="1" ref="J7" ca="1">+INDIRECT("'"&amp;$B7&amp;"'!C13")</f>
        <v>0</v>
      </c>
      <c r="K7" s="11" cm="1">
        <f t="array" aca="1" ref="K7" ca="1">+INDIRECT("'"&amp;$B7&amp;"'!E13")</f>
        <v>0</v>
      </c>
      <c r="L7" s="11" cm="1">
        <f t="array" aca="1" ref="L7" ca="1">+INDIRECT("'"&amp;$B7&amp;"'!G13")</f>
        <v>0</v>
      </c>
      <c r="M7" s="11" cm="1">
        <f t="array" aca="1" ref="M7" ca="1">+INDIRECT("'"&amp;$B7&amp;"'!C14")</f>
        <v>0</v>
      </c>
      <c r="N7" s="11" cm="1">
        <f t="array" aca="1" ref="N7" ca="1">+INDIRECT("'"&amp;$B7&amp;"'!E14")</f>
        <v>0</v>
      </c>
      <c r="O7" s="11" cm="1">
        <f t="array" aca="1" ref="O7" ca="1">+INDIRECT("'"&amp;$B7&amp;"'!G14")</f>
        <v>0</v>
      </c>
      <c r="P7" s="11" cm="1">
        <f t="array" aca="1" ref="P7" ca="1">+INDIRECT("'"&amp;$B7&amp;"'!C15")</f>
        <v>0</v>
      </c>
      <c r="Q7" s="11" cm="1">
        <f t="array" aca="1" ref="Q7" ca="1">+INDIRECT("'"&amp;$B7&amp;"'!E15")</f>
        <v>0</v>
      </c>
      <c r="R7" s="11" cm="1">
        <f t="array" aca="1" ref="R7" ca="1">+INDIRECT("'"&amp;$B7&amp;"'!G15")</f>
        <v>0</v>
      </c>
      <c r="S7" s="11" cm="1">
        <f t="array" aca="1" ref="S7" ca="1">+INDIRECT("'"&amp;$B7&amp;"'!C9")</f>
        <v>0</v>
      </c>
      <c r="T7" s="11" cm="1">
        <f t="array" aca="1" ref="T7" ca="1">+INDIRECT("'"&amp;$B7&amp;"'!E9")</f>
        <v>0</v>
      </c>
      <c r="U7" s="11" cm="1">
        <f t="array" aca="1" ref="U7" ca="1">+INDIRECT("'"&amp;$B7&amp;"'!G9")</f>
        <v>0</v>
      </c>
    </row>
    <row r="8" spans="2:21" x14ac:dyDescent="0.2">
      <c r="B8" s="7" t="s">
        <v>124</v>
      </c>
      <c r="C8" s="12" cm="1">
        <f t="array" aca="1" ref="C8" ca="1">+INDIRECT("'"&amp;$B8&amp;"'!C6")</f>
        <v>0</v>
      </c>
      <c r="D8" s="12" cm="1">
        <f t="array" aca="1" ref="D8" ca="1">+IFERROR(C8/INDIRECT("'"&amp;$B8&amp;"'!E6"), 1)-1</f>
        <v>0</v>
      </c>
      <c r="E8" s="7" t="str" cm="1">
        <f t="array" aca="1" ref="E8" ca="1">+INDIRECT("'"&amp;$B8&amp;"'!C7")</f>
        <v>Active</v>
      </c>
      <c r="F8" s="10" cm="1">
        <f t="array" aca="1" ref="F8" ca="1">+INDIRECT("'"&amp;$B8&amp;"'!C11")</f>
        <v>44958</v>
      </c>
      <c r="G8" s="10" cm="1">
        <f t="array" aca="1" ref="G8" ca="1">+INDIRECT("'"&amp;$B8&amp;"'!C12")</f>
        <v>0</v>
      </c>
      <c r="H8" s="10" cm="1">
        <f t="array" aca="1" ref="H8" ca="1">+INDIRECT("'"&amp;$B8&amp;"'!E11")</f>
        <v>44958</v>
      </c>
      <c r="I8" s="10" cm="1">
        <f t="array" aca="1" ref="I8" ca="1">+INDIRECT("'"&amp;$B8&amp;"'!E12")</f>
        <v>0</v>
      </c>
      <c r="J8" s="11" cm="1">
        <f t="array" aca="1" ref="J8" ca="1">+INDIRECT("'"&amp;$B8&amp;"'!C13")</f>
        <v>0</v>
      </c>
      <c r="K8" s="11" cm="1">
        <f t="array" aca="1" ref="K8" ca="1">+INDIRECT("'"&amp;$B8&amp;"'!E13")</f>
        <v>0</v>
      </c>
      <c r="L8" s="11" cm="1">
        <f t="array" aca="1" ref="L8" ca="1">+INDIRECT("'"&amp;$B8&amp;"'!G13")</f>
        <v>0</v>
      </c>
      <c r="M8" s="11" cm="1">
        <f t="array" aca="1" ref="M8" ca="1">+INDIRECT("'"&amp;$B8&amp;"'!C14")</f>
        <v>0</v>
      </c>
      <c r="N8" s="11" cm="1">
        <f t="array" aca="1" ref="N8" ca="1">+INDIRECT("'"&amp;$B8&amp;"'!E14")</f>
        <v>0</v>
      </c>
      <c r="O8" s="11" cm="1">
        <f t="array" aca="1" ref="O8" ca="1">+INDIRECT("'"&amp;$B8&amp;"'!G14")</f>
        <v>0</v>
      </c>
      <c r="P8" s="11" cm="1">
        <f t="array" aca="1" ref="P8" ca="1">+INDIRECT("'"&amp;$B8&amp;"'!C15")</f>
        <v>0</v>
      </c>
      <c r="Q8" s="11" cm="1">
        <f t="array" aca="1" ref="Q8" ca="1">+INDIRECT("'"&amp;$B8&amp;"'!E15")</f>
        <v>0</v>
      </c>
      <c r="R8" s="11" cm="1">
        <f t="array" aca="1" ref="R8" ca="1">+INDIRECT("'"&amp;$B8&amp;"'!G15")</f>
        <v>0</v>
      </c>
      <c r="S8" s="11" cm="1">
        <f t="array" aca="1" ref="S8" ca="1">+INDIRECT("'"&amp;$B8&amp;"'!C9")</f>
        <v>0</v>
      </c>
      <c r="T8" s="11" cm="1">
        <f t="array" aca="1" ref="T8" ca="1">+INDIRECT("'"&amp;$B8&amp;"'!E9")</f>
        <v>0</v>
      </c>
      <c r="U8" s="11" cm="1">
        <f t="array" aca="1" ref="U8" ca="1">+INDIRECT("'"&amp;$B8&amp;"'!G9")</f>
        <v>0</v>
      </c>
    </row>
    <row r="9" spans="2:21" x14ac:dyDescent="0.2">
      <c r="B9" s="7" t="s">
        <v>125</v>
      </c>
      <c r="C9" s="12" cm="1">
        <f t="array" aca="1" ref="C9" ca="1">+INDIRECT("'"&amp;$B9&amp;"'!C6")</f>
        <v>0</v>
      </c>
      <c r="D9" s="12" cm="1">
        <f t="array" aca="1" ref="D9" ca="1">+IFERROR(C9/INDIRECT("'"&amp;$B9&amp;"'!E6"), 1)-1</f>
        <v>0</v>
      </c>
      <c r="E9" s="7" t="str" cm="1">
        <f t="array" aca="1" ref="E9" ca="1">+INDIRECT("'"&amp;$B9&amp;"'!C7")</f>
        <v>Active</v>
      </c>
      <c r="F9" s="10" cm="1">
        <f t="array" aca="1" ref="F9" ca="1">+INDIRECT("'"&amp;$B9&amp;"'!C11")</f>
        <v>44958</v>
      </c>
      <c r="G9" s="10" cm="1">
        <f t="array" aca="1" ref="G9" ca="1">+INDIRECT("'"&amp;$B9&amp;"'!C12")</f>
        <v>0</v>
      </c>
      <c r="H9" s="10" cm="1">
        <f t="array" aca="1" ref="H9" ca="1">+INDIRECT("'"&amp;$B9&amp;"'!E11")</f>
        <v>44958</v>
      </c>
      <c r="I9" s="10" cm="1">
        <f t="array" aca="1" ref="I9" ca="1">+INDIRECT("'"&amp;$B9&amp;"'!E12")</f>
        <v>0</v>
      </c>
      <c r="J9" s="11" cm="1">
        <f t="array" aca="1" ref="J9" ca="1">+INDIRECT("'"&amp;$B9&amp;"'!C13")</f>
        <v>0</v>
      </c>
      <c r="K9" s="11" cm="1">
        <f t="array" aca="1" ref="K9" ca="1">+INDIRECT("'"&amp;$B9&amp;"'!E13")</f>
        <v>0</v>
      </c>
      <c r="L9" s="11" cm="1">
        <f t="array" aca="1" ref="L9" ca="1">+INDIRECT("'"&amp;$B9&amp;"'!G13")</f>
        <v>0</v>
      </c>
      <c r="M9" s="11" cm="1">
        <f t="array" aca="1" ref="M9" ca="1">+INDIRECT("'"&amp;$B9&amp;"'!C14")</f>
        <v>0</v>
      </c>
      <c r="N9" s="11" cm="1">
        <f t="array" aca="1" ref="N9" ca="1">+INDIRECT("'"&amp;$B9&amp;"'!E14")</f>
        <v>0</v>
      </c>
      <c r="O9" s="11" cm="1">
        <f t="array" aca="1" ref="O9" ca="1">+INDIRECT("'"&amp;$B9&amp;"'!G14")</f>
        <v>0</v>
      </c>
      <c r="P9" s="11" cm="1">
        <f t="array" aca="1" ref="P9" ca="1">+INDIRECT("'"&amp;$B9&amp;"'!C15")</f>
        <v>0</v>
      </c>
      <c r="Q9" s="11" cm="1">
        <f t="array" aca="1" ref="Q9" ca="1">+INDIRECT("'"&amp;$B9&amp;"'!E15")</f>
        <v>0</v>
      </c>
      <c r="R9" s="11" cm="1">
        <f t="array" aca="1" ref="R9" ca="1">+INDIRECT("'"&amp;$B9&amp;"'!G15")</f>
        <v>0</v>
      </c>
      <c r="S9" s="11" cm="1">
        <f t="array" aca="1" ref="S9" ca="1">+INDIRECT("'"&amp;$B9&amp;"'!C9")</f>
        <v>0</v>
      </c>
      <c r="T9" s="11" cm="1">
        <f t="array" aca="1" ref="T9" ca="1">+INDIRECT("'"&amp;$B9&amp;"'!E9")</f>
        <v>0</v>
      </c>
      <c r="U9" s="11" cm="1">
        <f t="array" aca="1" ref="U9" ca="1">+INDIRECT("'"&amp;$B9&amp;"'!G9")</f>
        <v>0</v>
      </c>
    </row>
    <row r="10" spans="2:21" x14ac:dyDescent="0.2">
      <c r="B10" s="7" t="s">
        <v>126</v>
      </c>
      <c r="C10" s="12" cm="1">
        <f t="array" aca="1" ref="C10" ca="1">+INDIRECT("'"&amp;$B10&amp;"'!C6")</f>
        <v>0</v>
      </c>
      <c r="D10" s="12" cm="1">
        <f t="array" aca="1" ref="D10" ca="1">+IFERROR(C10/INDIRECT("'"&amp;$B10&amp;"'!E6"), 1)-1</f>
        <v>0</v>
      </c>
      <c r="E10" s="7" t="str" cm="1">
        <f t="array" aca="1" ref="E10" ca="1">+INDIRECT("'"&amp;$B10&amp;"'!C7")</f>
        <v>Active</v>
      </c>
      <c r="F10" s="10" cm="1">
        <f t="array" aca="1" ref="F10" ca="1">+INDIRECT("'"&amp;$B10&amp;"'!C11")</f>
        <v>44958</v>
      </c>
      <c r="G10" s="10" cm="1">
        <f t="array" aca="1" ref="G10" ca="1">+INDIRECT("'"&amp;$B10&amp;"'!C12")</f>
        <v>0</v>
      </c>
      <c r="H10" s="10" cm="1">
        <f t="array" aca="1" ref="H10" ca="1">+INDIRECT("'"&amp;$B10&amp;"'!E11")</f>
        <v>44958</v>
      </c>
      <c r="I10" s="10" cm="1">
        <f t="array" aca="1" ref="I10" ca="1">+INDIRECT("'"&amp;$B10&amp;"'!E12")</f>
        <v>0</v>
      </c>
      <c r="J10" s="11" cm="1">
        <f t="array" aca="1" ref="J10" ca="1">+INDIRECT("'"&amp;$B10&amp;"'!C13")</f>
        <v>0</v>
      </c>
      <c r="K10" s="11" cm="1">
        <f t="array" aca="1" ref="K10" ca="1">+INDIRECT("'"&amp;$B10&amp;"'!E13")</f>
        <v>0</v>
      </c>
      <c r="L10" s="11" cm="1">
        <f t="array" aca="1" ref="L10" ca="1">+INDIRECT("'"&amp;$B10&amp;"'!G13")</f>
        <v>0</v>
      </c>
      <c r="M10" s="11" cm="1">
        <f t="array" aca="1" ref="M10" ca="1">+INDIRECT("'"&amp;$B10&amp;"'!C14")</f>
        <v>0</v>
      </c>
      <c r="N10" s="11" cm="1">
        <f t="array" aca="1" ref="N10" ca="1">+INDIRECT("'"&amp;$B10&amp;"'!E14")</f>
        <v>0</v>
      </c>
      <c r="O10" s="11" cm="1">
        <f t="array" aca="1" ref="O10" ca="1">+INDIRECT("'"&amp;$B10&amp;"'!G14")</f>
        <v>0</v>
      </c>
      <c r="P10" s="11" cm="1">
        <f t="array" aca="1" ref="P10" ca="1">+INDIRECT("'"&amp;$B10&amp;"'!C15")</f>
        <v>0</v>
      </c>
      <c r="Q10" s="11" cm="1">
        <f t="array" aca="1" ref="Q10" ca="1">+INDIRECT("'"&amp;$B10&amp;"'!E15")</f>
        <v>0</v>
      </c>
      <c r="R10" s="11" cm="1">
        <f t="array" aca="1" ref="R10" ca="1">+INDIRECT("'"&amp;$B10&amp;"'!G15")</f>
        <v>0</v>
      </c>
      <c r="S10" s="11" cm="1">
        <f t="array" aca="1" ref="S10" ca="1">+INDIRECT("'"&amp;$B10&amp;"'!C9")</f>
        <v>0</v>
      </c>
      <c r="T10" s="11" cm="1">
        <f t="array" aca="1" ref="T10" ca="1">+INDIRECT("'"&amp;$B10&amp;"'!E9")</f>
        <v>0</v>
      </c>
      <c r="U10" s="11" cm="1">
        <f t="array" aca="1" ref="U10" ca="1">+INDIRECT("'"&amp;$B10&amp;"'!G9")</f>
        <v>0</v>
      </c>
    </row>
    <row r="11" spans="2:21" x14ac:dyDescent="0.2">
      <c r="B11" s="7" t="s">
        <v>127</v>
      </c>
      <c r="C11" s="12" cm="1">
        <f t="array" aca="1" ref="C11" ca="1">+INDIRECT("'"&amp;$B11&amp;"'!C6")</f>
        <v>0</v>
      </c>
      <c r="D11" s="12" cm="1">
        <f t="array" aca="1" ref="D11" ca="1">+IFERROR(C11/INDIRECT("'"&amp;$B11&amp;"'!E6"), 1)-1</f>
        <v>0</v>
      </c>
      <c r="E11" s="7" t="str" cm="1">
        <f t="array" aca="1" ref="E11" ca="1">+INDIRECT("'"&amp;$B11&amp;"'!C7")</f>
        <v>Active</v>
      </c>
      <c r="F11" s="10" cm="1">
        <f t="array" aca="1" ref="F11" ca="1">+INDIRECT("'"&amp;$B11&amp;"'!C11")</f>
        <v>44958</v>
      </c>
      <c r="G11" s="10" cm="1">
        <f t="array" aca="1" ref="G11" ca="1">+INDIRECT("'"&amp;$B11&amp;"'!C12")</f>
        <v>0</v>
      </c>
      <c r="H11" s="10" cm="1">
        <f t="array" aca="1" ref="H11" ca="1">+INDIRECT("'"&amp;$B11&amp;"'!E11")</f>
        <v>44958</v>
      </c>
      <c r="I11" s="10" cm="1">
        <f t="array" aca="1" ref="I11" ca="1">+INDIRECT("'"&amp;$B11&amp;"'!E12")</f>
        <v>0</v>
      </c>
      <c r="J11" s="11" cm="1">
        <f t="array" aca="1" ref="J11" ca="1">+INDIRECT("'"&amp;$B11&amp;"'!C13")</f>
        <v>0</v>
      </c>
      <c r="K11" s="11" cm="1">
        <f t="array" aca="1" ref="K11" ca="1">+INDIRECT("'"&amp;$B11&amp;"'!E13")</f>
        <v>0</v>
      </c>
      <c r="L11" s="11" cm="1">
        <f t="array" aca="1" ref="L11" ca="1">+INDIRECT("'"&amp;$B11&amp;"'!G13")</f>
        <v>0</v>
      </c>
      <c r="M11" s="11" cm="1">
        <f t="array" aca="1" ref="M11" ca="1">+INDIRECT("'"&amp;$B11&amp;"'!C14")</f>
        <v>0</v>
      </c>
      <c r="N11" s="11" cm="1">
        <f t="array" aca="1" ref="N11" ca="1">+INDIRECT("'"&amp;$B11&amp;"'!E14")</f>
        <v>0</v>
      </c>
      <c r="O11" s="11" cm="1">
        <f t="array" aca="1" ref="O11" ca="1">+INDIRECT("'"&amp;$B11&amp;"'!G14")</f>
        <v>0</v>
      </c>
      <c r="P11" s="11" cm="1">
        <f t="array" aca="1" ref="P11" ca="1">+INDIRECT("'"&amp;$B11&amp;"'!C15")</f>
        <v>0</v>
      </c>
      <c r="Q11" s="11" cm="1">
        <f t="array" aca="1" ref="Q11" ca="1">+INDIRECT("'"&amp;$B11&amp;"'!E15")</f>
        <v>0</v>
      </c>
      <c r="R11" s="11" cm="1">
        <f t="array" aca="1" ref="R11" ca="1">+INDIRECT("'"&amp;$B11&amp;"'!G15")</f>
        <v>0</v>
      </c>
      <c r="S11" s="11" cm="1">
        <f t="array" aca="1" ref="S11" ca="1">+INDIRECT("'"&amp;$B11&amp;"'!C9")</f>
        <v>0</v>
      </c>
      <c r="T11" s="11" cm="1">
        <f t="array" aca="1" ref="T11" ca="1">+INDIRECT("'"&amp;$B11&amp;"'!E9")</f>
        <v>0</v>
      </c>
      <c r="U11" s="11" cm="1">
        <f t="array" aca="1" ref="U11" ca="1">+INDIRECT("'"&amp;$B11&amp;"'!G9")</f>
        <v>0</v>
      </c>
    </row>
    <row r="12" spans="2:21" x14ac:dyDescent="0.2">
      <c r="C12" s="12"/>
      <c r="D12" s="12"/>
      <c r="F12" s="10"/>
      <c r="G12" s="10"/>
      <c r="H12" s="10"/>
      <c r="I12" s="10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</sheetData>
  <phoneticPr fontId="2" type="noConversion"/>
  <conditionalFormatting sqref="C3:C1001">
    <cfRule type="colorScale" priority="2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:D1001">
    <cfRule type="colorScale" priority="1">
      <colorScale>
        <cfvo type="num" val="-1"/>
        <cfvo type="num" val="0"/>
        <cfvo type="num" val="1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0D9AA-B9FC-4505-A9A5-70B45F95B8B9}">
  <sheetPr>
    <tabColor theme="9"/>
  </sheetPr>
  <dimension ref="B2:L12"/>
  <sheetViews>
    <sheetView showGridLines="0" workbookViewId="0">
      <selection activeCell="E16" sqref="E16"/>
    </sheetView>
  </sheetViews>
  <sheetFormatPr defaultRowHeight="12" x14ac:dyDescent="0.2"/>
  <cols>
    <col min="1" max="1" width="3" style="7" customWidth="1"/>
    <col min="2" max="2" width="21" style="7" customWidth="1"/>
    <col min="3" max="3" width="15" style="7" bestFit="1" customWidth="1"/>
    <col min="4" max="4" width="14" style="7" bestFit="1" customWidth="1"/>
    <col min="5" max="6" width="12.140625" style="7" bestFit="1" customWidth="1"/>
    <col min="7" max="7" width="1.85546875" style="7" customWidth="1"/>
    <col min="8" max="8" width="10.140625" style="7" bestFit="1" customWidth="1"/>
    <col min="9" max="9" width="11.28515625" style="7" bestFit="1" customWidth="1"/>
    <col min="10" max="10" width="10.140625" style="7" customWidth="1"/>
    <col min="11" max="11" width="2.140625" style="7" customWidth="1"/>
    <col min="12" max="12" width="4.85546875" style="7" bestFit="1" customWidth="1"/>
    <col min="13" max="16384" width="9.140625" style="7"/>
  </cols>
  <sheetData>
    <row r="2" spans="2:12" x14ac:dyDescent="0.2">
      <c r="B2" s="3" t="s">
        <v>95</v>
      </c>
      <c r="C2" s="3" t="s">
        <v>96</v>
      </c>
      <c r="D2" s="3" t="s">
        <v>6</v>
      </c>
      <c r="E2" s="3" t="s">
        <v>82</v>
      </c>
      <c r="F2" s="3" t="s">
        <v>2</v>
      </c>
      <c r="H2" s="3" t="s">
        <v>117</v>
      </c>
      <c r="I2" s="3" t="s">
        <v>129</v>
      </c>
      <c r="J2" s="3" t="s">
        <v>118</v>
      </c>
      <c r="L2" s="3" t="s">
        <v>111</v>
      </c>
    </row>
    <row r="3" spans="2:12" x14ac:dyDescent="0.2">
      <c r="B3" s="7" t="s">
        <v>97</v>
      </c>
      <c r="C3" s="7">
        <f>+(250-30-10)*8</f>
        <v>1680</v>
      </c>
      <c r="D3" s="7" cm="1">
        <f t="array" aca="1" ref="D3" ca="1">SUMPRODUCT(SUMIF(INDIRECT("'"&amp;Sheets&amp;"'!"&amp;"C18:C1000"),$B3,INDIRECT("'"&amp;Sheets&amp;"'!H18:H1000")))</f>
        <v>0</v>
      </c>
      <c r="E3" s="7" cm="1">
        <f t="array" aca="1" ref="E3" ca="1">SUMPRODUCT(SUMIF(INDIRECT("'"&amp;Sheets&amp;"'!"&amp;"C18:C1000"),$B3,INDIRECT("'"&amp;Sheets&amp;"'!I18:I1000")))</f>
        <v>0</v>
      </c>
      <c r="F3" s="7" cm="1">
        <f t="array" aca="1" ref="F3" ca="1">SUMPRODUCT(SUMIF(INDIRECT("'"&amp;Sheets&amp;"'!"&amp;"C18:C1000"),$B3,INDIRECT("'"&amp;Sheets&amp;"'!J18:J1000")))</f>
        <v>0</v>
      </c>
      <c r="H3" s="33">
        <f ca="1">+D3/C3</f>
        <v>0</v>
      </c>
      <c r="I3" s="33">
        <f ca="1">+E3/C3</f>
        <v>0</v>
      </c>
      <c r="J3" s="33">
        <f ca="1">+F3/C3</f>
        <v>0</v>
      </c>
      <c r="L3" s="7">
        <f ca="1">+IF(OR(D3&gt;C3,E3&gt;C3,F3&gt;C3),0,1)</f>
        <v>1</v>
      </c>
    </row>
    <row r="4" spans="2:12" x14ac:dyDescent="0.2">
      <c r="B4" s="7" t="s">
        <v>98</v>
      </c>
      <c r="C4" s="7">
        <f t="shared" ref="C4:C12" si="0">+(250-30-10)*8</f>
        <v>1680</v>
      </c>
      <c r="D4" s="7" cm="1">
        <f t="array" aca="1" ref="D4" ca="1">SUMPRODUCT(SUMIF(INDIRECT("'"&amp;Sheets&amp;"'!"&amp;"C18:C1000"),$B4,INDIRECT("'"&amp;Sheets&amp;"'!H18:H1000")))</f>
        <v>20</v>
      </c>
      <c r="E4" s="7" cm="1">
        <f t="array" aca="1" ref="E4" ca="1">SUMPRODUCT(SUMIF(INDIRECT("'"&amp;Sheets&amp;"'!"&amp;"C18:C1000"),$B4,INDIRECT("'"&amp;Sheets&amp;"'!I18:I1000")))</f>
        <v>15</v>
      </c>
      <c r="F4" s="7" cm="1">
        <f t="array" aca="1" ref="F4" ca="1">SUMPRODUCT(SUMIF(INDIRECT("'"&amp;Sheets&amp;"'!"&amp;"C18:C1000"),$B4,INDIRECT("'"&amp;Sheets&amp;"'!J18:J1000")))</f>
        <v>10</v>
      </c>
      <c r="H4" s="33">
        <f t="shared" ref="H4:H12" ca="1" si="1">+D4/C4</f>
        <v>1.1904761904761904E-2</v>
      </c>
      <c r="I4" s="33">
        <f t="shared" ref="I4:I12" ca="1" si="2">+E4/C4</f>
        <v>8.9285714285714281E-3</v>
      </c>
      <c r="J4" s="33">
        <f t="shared" ref="J4:J12" ca="1" si="3">+F4/C4</f>
        <v>5.9523809523809521E-3</v>
      </c>
      <c r="L4" s="7">
        <f t="shared" ref="L4:L12" ca="1" si="4">+IF(OR(D4&gt;C4,E4&gt;C4,F4&gt;C4),0,1)</f>
        <v>1</v>
      </c>
    </row>
    <row r="5" spans="2:12" x14ac:dyDescent="0.2">
      <c r="B5" s="7" t="s">
        <v>99</v>
      </c>
      <c r="C5" s="7">
        <f t="shared" si="0"/>
        <v>1680</v>
      </c>
      <c r="D5" s="7" cm="1">
        <f t="array" aca="1" ref="D5" ca="1">SUMPRODUCT(SUMIF(INDIRECT("'"&amp;Sheets&amp;"'!"&amp;"C18:C1000"),$B5,INDIRECT("'"&amp;Sheets&amp;"'!H18:H1000")))</f>
        <v>0</v>
      </c>
      <c r="E5" s="7" cm="1">
        <f t="array" aca="1" ref="E5" ca="1">SUMPRODUCT(SUMIF(INDIRECT("'"&amp;Sheets&amp;"'!"&amp;"C18:C1000"),$B5,INDIRECT("'"&amp;Sheets&amp;"'!I18:I1000")))</f>
        <v>0</v>
      </c>
      <c r="F5" s="7" cm="1">
        <f t="array" aca="1" ref="F5" ca="1">SUMPRODUCT(SUMIF(INDIRECT("'"&amp;Sheets&amp;"'!"&amp;"C18:C1000"),$B5,INDIRECT("'"&amp;Sheets&amp;"'!J18:J1000")))</f>
        <v>0</v>
      </c>
      <c r="H5" s="33">
        <f t="shared" ca="1" si="1"/>
        <v>0</v>
      </c>
      <c r="I5" s="33">
        <f t="shared" ca="1" si="2"/>
        <v>0</v>
      </c>
      <c r="J5" s="33">
        <f t="shared" ca="1" si="3"/>
        <v>0</v>
      </c>
      <c r="L5" s="7">
        <f t="shared" ca="1" si="4"/>
        <v>1</v>
      </c>
    </row>
    <row r="6" spans="2:12" x14ac:dyDescent="0.2">
      <c r="B6" s="7" t="s">
        <v>100</v>
      </c>
      <c r="C6" s="7">
        <f t="shared" si="0"/>
        <v>1680</v>
      </c>
      <c r="D6" s="7" cm="1">
        <f t="array" aca="1" ref="D6" ca="1">SUMPRODUCT(SUMIF(INDIRECT("'"&amp;Sheets&amp;"'!"&amp;"C18:C1000"),$B6,INDIRECT("'"&amp;Sheets&amp;"'!H18:H1000")))</f>
        <v>0</v>
      </c>
      <c r="E6" s="7" cm="1">
        <f t="array" aca="1" ref="E6" ca="1">SUMPRODUCT(SUMIF(INDIRECT("'"&amp;Sheets&amp;"'!"&amp;"C18:C1000"),$B6,INDIRECT("'"&amp;Sheets&amp;"'!I18:I1000")))</f>
        <v>0</v>
      </c>
      <c r="F6" s="7" cm="1">
        <f t="array" aca="1" ref="F6" ca="1">SUMPRODUCT(SUMIF(INDIRECT("'"&amp;Sheets&amp;"'!"&amp;"C18:C1000"),$B6,INDIRECT("'"&amp;Sheets&amp;"'!J18:J1000")))</f>
        <v>0</v>
      </c>
      <c r="H6" s="33">
        <f t="shared" ca="1" si="1"/>
        <v>0</v>
      </c>
      <c r="I6" s="33">
        <f t="shared" ca="1" si="2"/>
        <v>0</v>
      </c>
      <c r="J6" s="33">
        <f t="shared" ca="1" si="3"/>
        <v>0</v>
      </c>
      <c r="L6" s="7">
        <f t="shared" ca="1" si="4"/>
        <v>1</v>
      </c>
    </row>
    <row r="7" spans="2:12" x14ac:dyDescent="0.2">
      <c r="B7" s="7" t="s">
        <v>101</v>
      </c>
      <c r="C7" s="7">
        <f t="shared" si="0"/>
        <v>1680</v>
      </c>
      <c r="D7" s="7" cm="1">
        <f t="array" aca="1" ref="D7" ca="1">SUMPRODUCT(SUMIF(INDIRECT("'"&amp;Sheets&amp;"'!"&amp;"C18:C1000"),$B7,INDIRECT("'"&amp;Sheets&amp;"'!H18:H1000")))</f>
        <v>0</v>
      </c>
      <c r="E7" s="7" cm="1">
        <f t="array" aca="1" ref="E7" ca="1">SUMPRODUCT(SUMIF(INDIRECT("'"&amp;Sheets&amp;"'!"&amp;"C18:C1000"),$B7,INDIRECT("'"&amp;Sheets&amp;"'!I18:I1000")))</f>
        <v>0</v>
      </c>
      <c r="F7" s="7" cm="1">
        <f t="array" aca="1" ref="F7" ca="1">SUMPRODUCT(SUMIF(INDIRECT("'"&amp;Sheets&amp;"'!"&amp;"C18:C1000"),$B7,INDIRECT("'"&amp;Sheets&amp;"'!J18:J1000")))</f>
        <v>0</v>
      </c>
      <c r="H7" s="33">
        <f t="shared" ca="1" si="1"/>
        <v>0</v>
      </c>
      <c r="I7" s="33">
        <f t="shared" ca="1" si="2"/>
        <v>0</v>
      </c>
      <c r="J7" s="33">
        <f t="shared" ca="1" si="3"/>
        <v>0</v>
      </c>
      <c r="L7" s="7">
        <f t="shared" ca="1" si="4"/>
        <v>1</v>
      </c>
    </row>
    <row r="8" spans="2:12" x14ac:dyDescent="0.2">
      <c r="B8" s="7" t="s">
        <v>102</v>
      </c>
      <c r="C8" s="7">
        <f t="shared" si="0"/>
        <v>1680</v>
      </c>
      <c r="D8" s="7" cm="1">
        <f t="array" aca="1" ref="D8" ca="1">SUMPRODUCT(SUMIF(INDIRECT("'"&amp;Sheets&amp;"'!"&amp;"C18:C1000"),$B8,INDIRECT("'"&amp;Sheets&amp;"'!H18:H1000")))</f>
        <v>0</v>
      </c>
      <c r="E8" s="7" cm="1">
        <f t="array" aca="1" ref="E8" ca="1">SUMPRODUCT(SUMIF(INDIRECT("'"&amp;Sheets&amp;"'!"&amp;"C18:C1000"),$B8,INDIRECT("'"&amp;Sheets&amp;"'!I18:I1000")))</f>
        <v>0</v>
      </c>
      <c r="F8" s="7" cm="1">
        <f t="array" aca="1" ref="F8" ca="1">SUMPRODUCT(SUMIF(INDIRECT("'"&amp;Sheets&amp;"'!"&amp;"C18:C1000"),$B8,INDIRECT("'"&amp;Sheets&amp;"'!J18:J1000")))</f>
        <v>0</v>
      </c>
      <c r="H8" s="33">
        <f t="shared" ca="1" si="1"/>
        <v>0</v>
      </c>
      <c r="I8" s="33">
        <f t="shared" ca="1" si="2"/>
        <v>0</v>
      </c>
      <c r="J8" s="33">
        <f t="shared" ca="1" si="3"/>
        <v>0</v>
      </c>
      <c r="L8" s="7">
        <f t="shared" ca="1" si="4"/>
        <v>1</v>
      </c>
    </row>
    <row r="9" spans="2:12" x14ac:dyDescent="0.2">
      <c r="B9" s="7" t="s">
        <v>103</v>
      </c>
      <c r="C9" s="7">
        <f t="shared" si="0"/>
        <v>1680</v>
      </c>
      <c r="D9" s="7" cm="1">
        <f t="array" aca="1" ref="D9" ca="1">SUMPRODUCT(SUMIF(INDIRECT("'"&amp;Sheets&amp;"'!"&amp;"C18:C1000"),$B9,INDIRECT("'"&amp;Sheets&amp;"'!H18:H1000")))</f>
        <v>0</v>
      </c>
      <c r="E9" s="7" cm="1">
        <f t="array" aca="1" ref="E9" ca="1">SUMPRODUCT(SUMIF(INDIRECT("'"&amp;Sheets&amp;"'!"&amp;"C18:C1000"),$B9,INDIRECT("'"&amp;Sheets&amp;"'!I18:I1000")))</f>
        <v>0</v>
      </c>
      <c r="F9" s="7" cm="1">
        <f t="array" aca="1" ref="F9" ca="1">SUMPRODUCT(SUMIF(INDIRECT("'"&amp;Sheets&amp;"'!"&amp;"C18:C1000"),$B9,INDIRECT("'"&amp;Sheets&amp;"'!J18:J1000")))</f>
        <v>0</v>
      </c>
      <c r="H9" s="33">
        <f t="shared" ca="1" si="1"/>
        <v>0</v>
      </c>
      <c r="I9" s="33">
        <f t="shared" ca="1" si="2"/>
        <v>0</v>
      </c>
      <c r="J9" s="33">
        <f t="shared" ca="1" si="3"/>
        <v>0</v>
      </c>
      <c r="L9" s="7">
        <f t="shared" ca="1" si="4"/>
        <v>1</v>
      </c>
    </row>
    <row r="10" spans="2:12" x14ac:dyDescent="0.2">
      <c r="B10" s="7" t="s">
        <v>104</v>
      </c>
      <c r="C10" s="7">
        <f t="shared" si="0"/>
        <v>1680</v>
      </c>
      <c r="D10" s="7" cm="1">
        <f t="array" aca="1" ref="D10" ca="1">SUMPRODUCT(SUMIF(INDIRECT("'"&amp;Sheets&amp;"'!"&amp;"C18:C1000"),$B10,INDIRECT("'"&amp;Sheets&amp;"'!H18:H1000")))</f>
        <v>0</v>
      </c>
      <c r="E10" s="7" cm="1">
        <f t="array" aca="1" ref="E10" ca="1">SUMPRODUCT(SUMIF(INDIRECT("'"&amp;Sheets&amp;"'!"&amp;"C18:C1000"),$B10,INDIRECT("'"&amp;Sheets&amp;"'!I18:I1000")))</f>
        <v>0</v>
      </c>
      <c r="F10" s="7" cm="1">
        <f t="array" aca="1" ref="F10" ca="1">SUMPRODUCT(SUMIF(INDIRECT("'"&amp;Sheets&amp;"'!"&amp;"C18:C1000"),$B10,INDIRECT("'"&amp;Sheets&amp;"'!J18:J1000")))</f>
        <v>0</v>
      </c>
      <c r="H10" s="33">
        <f t="shared" ca="1" si="1"/>
        <v>0</v>
      </c>
      <c r="I10" s="33">
        <f t="shared" ca="1" si="2"/>
        <v>0</v>
      </c>
      <c r="J10" s="33">
        <f t="shared" ca="1" si="3"/>
        <v>0</v>
      </c>
      <c r="L10" s="7">
        <f t="shared" ca="1" si="4"/>
        <v>1</v>
      </c>
    </row>
    <row r="11" spans="2:12" x14ac:dyDescent="0.2">
      <c r="B11" s="7" t="s">
        <v>105</v>
      </c>
      <c r="C11" s="7">
        <f t="shared" si="0"/>
        <v>1680</v>
      </c>
      <c r="D11" s="7" cm="1">
        <f t="array" aca="1" ref="D11" ca="1">SUMPRODUCT(SUMIF(INDIRECT("'"&amp;Sheets&amp;"'!"&amp;"C18:C1000"),$B11,INDIRECT("'"&amp;Sheets&amp;"'!H18:H1000")))</f>
        <v>0</v>
      </c>
      <c r="E11" s="7" cm="1">
        <f t="array" aca="1" ref="E11" ca="1">SUMPRODUCT(SUMIF(INDIRECT("'"&amp;Sheets&amp;"'!"&amp;"C18:C1000"),$B11,INDIRECT("'"&amp;Sheets&amp;"'!I18:I1000")))</f>
        <v>0</v>
      </c>
      <c r="F11" s="7" cm="1">
        <f t="array" aca="1" ref="F11" ca="1">SUMPRODUCT(SUMIF(INDIRECT("'"&amp;Sheets&amp;"'!"&amp;"C18:C1000"),$B11,INDIRECT("'"&amp;Sheets&amp;"'!J18:J1000")))</f>
        <v>0</v>
      </c>
      <c r="H11" s="33">
        <f t="shared" ca="1" si="1"/>
        <v>0</v>
      </c>
      <c r="I11" s="33">
        <f t="shared" ca="1" si="2"/>
        <v>0</v>
      </c>
      <c r="J11" s="33">
        <f t="shared" ca="1" si="3"/>
        <v>0</v>
      </c>
      <c r="L11" s="7">
        <f t="shared" ca="1" si="4"/>
        <v>1</v>
      </c>
    </row>
    <row r="12" spans="2:12" x14ac:dyDescent="0.2">
      <c r="B12" s="7" t="s">
        <v>106</v>
      </c>
      <c r="C12" s="7">
        <f t="shared" si="0"/>
        <v>1680</v>
      </c>
      <c r="D12" s="7" cm="1">
        <f t="array" aca="1" ref="D12" ca="1">SUMPRODUCT(SUMIF(INDIRECT("'"&amp;Sheets&amp;"'!"&amp;"C18:C1000"),$B12,INDIRECT("'"&amp;Sheets&amp;"'!H18:H1000")))</f>
        <v>0</v>
      </c>
      <c r="E12" s="7" cm="1">
        <f t="array" aca="1" ref="E12" ca="1">SUMPRODUCT(SUMIF(INDIRECT("'"&amp;Sheets&amp;"'!"&amp;"C18:C1000"),$B12,INDIRECT("'"&amp;Sheets&amp;"'!I18:I1000")))</f>
        <v>0</v>
      </c>
      <c r="F12" s="7" cm="1">
        <f t="array" aca="1" ref="F12" ca="1">SUMPRODUCT(SUMIF(INDIRECT("'"&amp;Sheets&amp;"'!"&amp;"C18:C1000"),$B12,INDIRECT("'"&amp;Sheets&amp;"'!J18:J1000")))</f>
        <v>0</v>
      </c>
      <c r="H12" s="33">
        <f t="shared" ca="1" si="1"/>
        <v>0</v>
      </c>
      <c r="I12" s="33">
        <f t="shared" ca="1" si="2"/>
        <v>0</v>
      </c>
      <c r="J12" s="33">
        <f t="shared" ca="1" si="3"/>
        <v>0</v>
      </c>
      <c r="L12" s="7">
        <f t="shared" ca="1" si="4"/>
        <v>1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2E243-7660-441C-8C13-7DD1368A2C7F}">
  <sheetPr>
    <tabColor theme="0"/>
  </sheetPr>
  <dimension ref="B2:BS46"/>
  <sheetViews>
    <sheetView workbookViewId="0">
      <pane xSplit="5" ySplit="17" topLeftCell="F18" activePane="bottomRight" state="frozen"/>
      <selection activeCell="I8" sqref="I8"/>
      <selection pane="topRight" activeCell="I8" sqref="I8"/>
      <selection pane="bottomLeft" activeCell="I8" sqref="I8"/>
      <selection pane="bottomRight" activeCell="J10" sqref="J10"/>
    </sheetView>
  </sheetViews>
  <sheetFormatPr defaultRowHeight="12" x14ac:dyDescent="0.2"/>
  <cols>
    <col min="1" max="1" width="2.28515625" style="1" customWidth="1"/>
    <col min="2" max="2" width="15.140625" style="1" bestFit="1" customWidth="1"/>
    <col min="3" max="3" width="11.140625" style="1" bestFit="1" customWidth="1"/>
    <col min="4" max="4" width="10.7109375" style="1" bestFit="1" customWidth="1"/>
    <col min="5" max="5" width="10.28515625" style="1" customWidth="1"/>
    <col min="6" max="6" width="13.28515625" style="1" bestFit="1" customWidth="1"/>
    <col min="7" max="7" width="9" style="1" bestFit="1" customWidth="1"/>
    <col min="8" max="8" width="7.42578125" style="1" bestFit="1" customWidth="1"/>
    <col min="9" max="9" width="8.5703125" style="1" bestFit="1" customWidth="1"/>
    <col min="10" max="11" width="7.28515625" style="1" bestFit="1" customWidth="1"/>
    <col min="12" max="12" width="8.42578125" style="1" bestFit="1" customWidth="1"/>
    <col min="13" max="13" width="7.140625" style="1" bestFit="1" customWidth="1"/>
    <col min="14" max="14" width="9.5703125" style="1" bestFit="1" customWidth="1"/>
    <col min="15" max="15" width="10.7109375" style="1" bestFit="1" customWidth="1"/>
    <col min="16" max="16" width="9.42578125" style="1" bestFit="1" customWidth="1"/>
    <col min="17" max="17" width="1.5703125" style="1" customWidth="1"/>
    <col min="18" max="19" width="5.28515625" style="1" customWidth="1"/>
    <col min="20" max="73" width="4.85546875" style="1" customWidth="1"/>
    <col min="74" max="16384" width="9.140625" style="1"/>
  </cols>
  <sheetData>
    <row r="2" spans="2:18" x14ac:dyDescent="0.2">
      <c r="B2" s="1" t="s">
        <v>0</v>
      </c>
      <c r="C2" s="26"/>
      <c r="D2" s="27"/>
    </row>
    <row r="3" spans="2:18" ht="66" customHeight="1" x14ac:dyDescent="0.2">
      <c r="B3" s="2" t="s">
        <v>10</v>
      </c>
      <c r="C3" s="2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30"/>
    </row>
    <row r="4" spans="2:18" x14ac:dyDescent="0.2">
      <c r="B4" s="1" t="s">
        <v>1</v>
      </c>
      <c r="C4" s="24"/>
      <c r="D4" s="25"/>
    </row>
    <row r="5" spans="2:18" x14ac:dyDescent="0.2">
      <c r="B5" s="1" t="s">
        <v>11</v>
      </c>
      <c r="C5" s="20"/>
      <c r="D5" s="21"/>
    </row>
    <row r="6" spans="2:18" x14ac:dyDescent="0.2">
      <c r="B6" s="1" t="s">
        <v>12</v>
      </c>
      <c r="C6" s="22">
        <f ca="1">+IF(NOW()-E11&lt;0, 0, IF((E12-E11)/(NOW()-E11)&gt;1, 1, (E12-E11)/(NOW()-E11)))</f>
        <v>0</v>
      </c>
      <c r="D6" s="23"/>
      <c r="E6" s="31">
        <f ca="1">+IF(NOW()-C11&lt;0, 0, IF((C12-C11)/(NOW()-C11)&gt;1, 1, (C12-C11)/(NOW()-C11)))</f>
        <v>0</v>
      </c>
      <c r="F6" s="32"/>
    </row>
    <row r="7" spans="2:18" x14ac:dyDescent="0.2">
      <c r="B7" s="1" t="s">
        <v>68</v>
      </c>
      <c r="C7" s="20" t="s">
        <v>121</v>
      </c>
      <c r="D7" s="21"/>
    </row>
    <row r="9" spans="2:18" x14ac:dyDescent="0.2">
      <c r="B9" s="1" t="s">
        <v>90</v>
      </c>
      <c r="C9" s="19">
        <f>+C15-C14</f>
        <v>-114</v>
      </c>
      <c r="D9" s="1" t="s">
        <v>91</v>
      </c>
      <c r="E9" s="19">
        <f>+E15-E14</f>
        <v>43.25</v>
      </c>
      <c r="F9" s="1" t="s">
        <v>92</v>
      </c>
      <c r="G9" s="19">
        <f>+G15-G14</f>
        <v>45</v>
      </c>
    </row>
    <row r="11" spans="2:18" x14ac:dyDescent="0.2">
      <c r="B11" s="1" t="s">
        <v>4</v>
      </c>
      <c r="C11" s="9">
        <f>+D19</f>
        <v>44958</v>
      </c>
      <c r="D11" s="1" t="str">
        <f>+F17</f>
        <v>FC/A Start</v>
      </c>
      <c r="E11" s="9">
        <f>+F19</f>
        <v>44958</v>
      </c>
    </row>
    <row r="12" spans="2:18" x14ac:dyDescent="0.2">
      <c r="B12" s="1" t="s">
        <v>5</v>
      </c>
      <c r="C12" s="9">
        <f>+E41</f>
        <v>0</v>
      </c>
      <c r="D12" s="1" t="str">
        <f>+G17</f>
        <v>FC/A End</v>
      </c>
      <c r="E12" s="9">
        <f>+G41</f>
        <v>0</v>
      </c>
    </row>
    <row r="13" spans="2:18" x14ac:dyDescent="0.2">
      <c r="B13" s="1" t="s">
        <v>6</v>
      </c>
      <c r="C13" s="1">
        <f>+H19+H28+H34+H41</f>
        <v>20</v>
      </c>
      <c r="D13" s="1" t="s">
        <v>82</v>
      </c>
      <c r="E13" s="1">
        <f>+I19+I28+I34+I41</f>
        <v>15</v>
      </c>
      <c r="F13" s="1" t="s">
        <v>2</v>
      </c>
      <c r="G13" s="1">
        <f>+J19+J28+J34+J41</f>
        <v>10</v>
      </c>
    </row>
    <row r="14" spans="2:18" x14ac:dyDescent="0.2">
      <c r="B14" s="1" t="s">
        <v>7</v>
      </c>
      <c r="C14" s="15">
        <f>+(K19+K28+K34+K41)*(1+Settings!$C$6)+C13*Settings!$C$3</f>
        <v>3309</v>
      </c>
      <c r="D14" s="1" t="s">
        <v>85</v>
      </c>
      <c r="E14" s="15">
        <f>+(L19+L28+L34+L41)*(1+Settings!$C$6)+E13*Settings!$C$3</f>
        <v>2353</v>
      </c>
      <c r="F14" s="1" t="s">
        <v>3</v>
      </c>
      <c r="G14" s="15">
        <f>+(M19+M28+M34+M41)*(1+Settings!$C$7)+G13*Settings!$C$3</f>
        <v>1552.5</v>
      </c>
    </row>
    <row r="15" spans="2:18" x14ac:dyDescent="0.2">
      <c r="B15" s="1" t="s">
        <v>8</v>
      </c>
      <c r="C15" s="15">
        <f>+(N19+N28+N34+N41)*(1+Settings!$C$7)+C13*Settings!$C$4</f>
        <v>3195</v>
      </c>
      <c r="D15" s="1" t="s">
        <v>88</v>
      </c>
      <c r="E15" s="15">
        <f>+(O19+O28+O34+O41)*(1+Settings!$C$7)+E13*Settings!$C$4</f>
        <v>2396.25</v>
      </c>
      <c r="F15" s="1" t="s">
        <v>9</v>
      </c>
      <c r="G15" s="15">
        <f>+(P19+P28+P34+P41)*(1+Settings!$C$7)+G13*Settings!$C$4</f>
        <v>1597.5</v>
      </c>
    </row>
    <row r="17" spans="2:71" ht="27" customHeight="1" x14ac:dyDescent="0.2">
      <c r="B17" s="3" t="s">
        <v>13</v>
      </c>
      <c r="C17" s="3" t="s">
        <v>1</v>
      </c>
      <c r="D17" s="3" t="s">
        <v>79</v>
      </c>
      <c r="E17" s="3" t="s">
        <v>80</v>
      </c>
      <c r="F17" s="3" t="s">
        <v>119</v>
      </c>
      <c r="G17" s="3" t="s">
        <v>120</v>
      </c>
      <c r="H17" s="3" t="s">
        <v>81</v>
      </c>
      <c r="I17" s="3" t="s">
        <v>82</v>
      </c>
      <c r="J17" s="3" t="s">
        <v>83</v>
      </c>
      <c r="K17" s="3" t="s">
        <v>84</v>
      </c>
      <c r="L17" s="3" t="s">
        <v>85</v>
      </c>
      <c r="M17" s="3" t="s">
        <v>86</v>
      </c>
      <c r="N17" s="3" t="s">
        <v>87</v>
      </c>
      <c r="O17" s="3" t="s">
        <v>88</v>
      </c>
      <c r="P17" s="3" t="s">
        <v>89</v>
      </c>
      <c r="R17" s="6" t="s">
        <v>14</v>
      </c>
      <c r="S17" s="6" t="s">
        <v>15</v>
      </c>
      <c r="T17" s="6" t="s">
        <v>16</v>
      </c>
      <c r="U17" s="6" t="s">
        <v>17</v>
      </c>
      <c r="V17" s="6" t="s">
        <v>18</v>
      </c>
      <c r="W17" s="6" t="s">
        <v>19</v>
      </c>
      <c r="X17" s="6" t="s">
        <v>20</v>
      </c>
      <c r="Y17" s="6" t="s">
        <v>21</v>
      </c>
      <c r="Z17" s="6" t="s">
        <v>22</v>
      </c>
      <c r="AA17" s="6" t="s">
        <v>23</v>
      </c>
      <c r="AB17" s="6" t="s">
        <v>24</v>
      </c>
      <c r="AC17" s="6" t="s">
        <v>25</v>
      </c>
      <c r="AD17" s="6" t="s">
        <v>26</v>
      </c>
      <c r="AE17" s="6" t="s">
        <v>27</v>
      </c>
      <c r="AF17" s="6" t="s">
        <v>28</v>
      </c>
      <c r="AG17" s="6" t="s">
        <v>29</v>
      </c>
      <c r="AH17" s="6" t="s">
        <v>30</v>
      </c>
      <c r="AI17" s="6" t="s">
        <v>31</v>
      </c>
      <c r="AJ17" s="6" t="s">
        <v>32</v>
      </c>
      <c r="AK17" s="6" t="s">
        <v>33</v>
      </c>
      <c r="AL17" s="6" t="s">
        <v>34</v>
      </c>
      <c r="AM17" s="6" t="s">
        <v>35</v>
      </c>
      <c r="AN17" s="6" t="s">
        <v>36</v>
      </c>
      <c r="AO17" s="6" t="s">
        <v>37</v>
      </c>
      <c r="AP17" s="6" t="s">
        <v>38</v>
      </c>
      <c r="AQ17" s="6" t="s">
        <v>39</v>
      </c>
      <c r="AR17" s="6" t="s">
        <v>40</v>
      </c>
      <c r="AS17" s="6" t="s">
        <v>41</v>
      </c>
      <c r="AT17" s="6" t="s">
        <v>42</v>
      </c>
      <c r="AU17" s="6" t="s">
        <v>43</v>
      </c>
      <c r="AV17" s="6" t="s">
        <v>44</v>
      </c>
      <c r="AW17" s="6" t="s">
        <v>45</v>
      </c>
      <c r="AX17" s="6" t="s">
        <v>46</v>
      </c>
      <c r="AY17" s="6" t="s">
        <v>47</v>
      </c>
      <c r="AZ17" s="6" t="s">
        <v>48</v>
      </c>
      <c r="BA17" s="6" t="s">
        <v>49</v>
      </c>
      <c r="BB17" s="6" t="s">
        <v>50</v>
      </c>
      <c r="BC17" s="6" t="s">
        <v>51</v>
      </c>
      <c r="BD17" s="6" t="s">
        <v>52</v>
      </c>
      <c r="BE17" s="6" t="s">
        <v>53</v>
      </c>
      <c r="BF17" s="6" t="s">
        <v>54</v>
      </c>
      <c r="BG17" s="6" t="s">
        <v>55</v>
      </c>
      <c r="BH17" s="6" t="s">
        <v>56</v>
      </c>
      <c r="BI17" s="6" t="s">
        <v>57</v>
      </c>
      <c r="BJ17" s="6" t="s">
        <v>58</v>
      </c>
      <c r="BK17" s="6" t="s">
        <v>59</v>
      </c>
      <c r="BL17" s="6" t="s">
        <v>60</v>
      </c>
      <c r="BM17" s="6" t="s">
        <v>61</v>
      </c>
      <c r="BN17" s="6" t="s">
        <v>62</v>
      </c>
      <c r="BO17" s="6" t="s">
        <v>63</v>
      </c>
      <c r="BP17" s="6" t="s">
        <v>64</v>
      </c>
      <c r="BQ17" s="6" t="s">
        <v>65</v>
      </c>
      <c r="BR17" s="6" t="s">
        <v>66</v>
      </c>
      <c r="BS17" s="6" t="s">
        <v>67</v>
      </c>
    </row>
    <row r="19" spans="2:71" x14ac:dyDescent="0.2">
      <c r="B19" s="5" t="s">
        <v>69</v>
      </c>
      <c r="C19" s="5"/>
      <c r="D19" s="8">
        <v>44958</v>
      </c>
      <c r="E19" s="8">
        <v>44962</v>
      </c>
      <c r="F19" s="8">
        <f>+D19</f>
        <v>44958</v>
      </c>
      <c r="G19" s="8">
        <f>+E19</f>
        <v>44962</v>
      </c>
      <c r="H19" s="5">
        <f>+SUM(H20:H27)</f>
        <v>20</v>
      </c>
      <c r="I19" s="5">
        <f t="shared" ref="I19:P19" si="0">+SUM(I20:I27)</f>
        <v>15</v>
      </c>
      <c r="J19" s="5">
        <f t="shared" si="0"/>
        <v>10</v>
      </c>
      <c r="K19" s="5">
        <f t="shared" si="0"/>
        <v>100</v>
      </c>
      <c r="L19" s="5">
        <f t="shared" si="0"/>
        <v>100</v>
      </c>
      <c r="M19" s="5">
        <f t="shared" si="0"/>
        <v>50</v>
      </c>
      <c r="N19" s="5">
        <f t="shared" si="0"/>
        <v>100</v>
      </c>
      <c r="O19" s="5">
        <f t="shared" si="0"/>
        <v>75</v>
      </c>
      <c r="P19" s="5">
        <f t="shared" si="0"/>
        <v>50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2:71" x14ac:dyDescent="0.2">
      <c r="B20" s="4" t="s">
        <v>72</v>
      </c>
    </row>
    <row r="21" spans="2:71" x14ac:dyDescent="0.2">
      <c r="B21" s="4" t="s">
        <v>73</v>
      </c>
      <c r="K21" s="1">
        <v>100</v>
      </c>
      <c r="N21" s="1">
        <v>100</v>
      </c>
    </row>
    <row r="22" spans="2:71" x14ac:dyDescent="0.2">
      <c r="B22" s="4" t="s">
        <v>74</v>
      </c>
      <c r="C22" s="1" t="s">
        <v>98</v>
      </c>
      <c r="H22" s="1">
        <v>20</v>
      </c>
      <c r="I22" s="1">
        <v>15</v>
      </c>
      <c r="J22" s="1">
        <v>10</v>
      </c>
      <c r="L22" s="1">
        <v>100</v>
      </c>
    </row>
    <row r="23" spans="2:71" x14ac:dyDescent="0.2">
      <c r="B23" s="4" t="s">
        <v>75</v>
      </c>
      <c r="M23" s="1">
        <v>50</v>
      </c>
      <c r="O23" s="1">
        <v>75</v>
      </c>
    </row>
    <row r="24" spans="2:71" x14ac:dyDescent="0.2">
      <c r="B24" s="4" t="s">
        <v>76</v>
      </c>
    </row>
    <row r="25" spans="2:71" x14ac:dyDescent="0.2">
      <c r="B25" s="4" t="s">
        <v>77</v>
      </c>
      <c r="P25" s="1">
        <v>50</v>
      </c>
    </row>
    <row r="26" spans="2:71" x14ac:dyDescent="0.2">
      <c r="B26" s="4" t="s">
        <v>78</v>
      </c>
    </row>
    <row r="28" spans="2:71" x14ac:dyDescent="0.2">
      <c r="B28" s="5" t="s">
        <v>70</v>
      </c>
      <c r="C28" s="5"/>
      <c r="D28" s="5"/>
      <c r="E28" s="5"/>
      <c r="F28" s="8">
        <f>+D28</f>
        <v>0</v>
      </c>
      <c r="G28" s="8">
        <f>+E28</f>
        <v>0</v>
      </c>
      <c r="H28" s="5">
        <f>+SUM(H29:H33)</f>
        <v>0</v>
      </c>
      <c r="I28" s="5">
        <f t="shared" ref="I28:P28" si="1">+SUM(I29:I33)</f>
        <v>0</v>
      </c>
      <c r="J28" s="5">
        <f t="shared" si="1"/>
        <v>0</v>
      </c>
      <c r="K28" s="5">
        <f t="shared" si="1"/>
        <v>200</v>
      </c>
      <c r="L28" s="5">
        <f t="shared" si="1"/>
        <v>0</v>
      </c>
      <c r="M28" s="5">
        <f t="shared" si="1"/>
        <v>0</v>
      </c>
      <c r="N28" s="5">
        <f t="shared" si="1"/>
        <v>0</v>
      </c>
      <c r="O28" s="5">
        <f t="shared" si="1"/>
        <v>0</v>
      </c>
      <c r="P28" s="5">
        <f t="shared" si="1"/>
        <v>0</v>
      </c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</row>
    <row r="29" spans="2:71" x14ac:dyDescent="0.2">
      <c r="B29" s="4" t="s">
        <v>72</v>
      </c>
    </row>
    <row r="30" spans="2:71" x14ac:dyDescent="0.2">
      <c r="B30" s="4" t="s">
        <v>73</v>
      </c>
      <c r="K30" s="1">
        <v>200</v>
      </c>
    </row>
    <row r="31" spans="2:71" x14ac:dyDescent="0.2">
      <c r="B31" s="4" t="s">
        <v>74</v>
      </c>
    </row>
    <row r="32" spans="2:71" x14ac:dyDescent="0.2">
      <c r="B32" s="4" t="s">
        <v>75</v>
      </c>
    </row>
    <row r="34" spans="2:71" x14ac:dyDescent="0.2">
      <c r="B34" s="5" t="s">
        <v>71</v>
      </c>
      <c r="C34" s="5"/>
      <c r="D34" s="5"/>
      <c r="E34" s="5"/>
      <c r="F34" s="8">
        <f>+D34</f>
        <v>0</v>
      </c>
      <c r="G34" s="8">
        <f>+E34</f>
        <v>0</v>
      </c>
      <c r="H34" s="5">
        <f>+SUM(H35:H40)</f>
        <v>0</v>
      </c>
      <c r="I34" s="5">
        <f t="shared" ref="I34:P34" si="2">+SUM(I35:I40)</f>
        <v>0</v>
      </c>
      <c r="J34" s="5">
        <f t="shared" si="2"/>
        <v>0</v>
      </c>
      <c r="K34" s="5">
        <f t="shared" si="2"/>
        <v>0</v>
      </c>
      <c r="L34" s="5">
        <f t="shared" si="2"/>
        <v>0</v>
      </c>
      <c r="M34" s="5">
        <f t="shared" si="2"/>
        <v>0</v>
      </c>
      <c r="N34" s="5">
        <f t="shared" si="2"/>
        <v>0</v>
      </c>
      <c r="O34" s="5">
        <f t="shared" si="2"/>
        <v>0</v>
      </c>
      <c r="P34" s="5">
        <f t="shared" si="2"/>
        <v>0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 x14ac:dyDescent="0.2">
      <c r="B35" s="4" t="s">
        <v>72</v>
      </c>
    </row>
    <row r="36" spans="2:71" x14ac:dyDescent="0.2">
      <c r="B36" s="4" t="s">
        <v>73</v>
      </c>
    </row>
    <row r="37" spans="2:71" x14ac:dyDescent="0.2">
      <c r="B37" s="4" t="s">
        <v>74</v>
      </c>
    </row>
    <row r="38" spans="2:71" x14ac:dyDescent="0.2">
      <c r="B38" s="4" t="s">
        <v>75</v>
      </c>
    </row>
    <row r="39" spans="2:71" x14ac:dyDescent="0.2">
      <c r="B39" s="4" t="s">
        <v>76</v>
      </c>
    </row>
    <row r="41" spans="2:71" x14ac:dyDescent="0.2">
      <c r="B41" s="5" t="s">
        <v>71</v>
      </c>
      <c r="C41" s="5"/>
      <c r="D41" s="5"/>
      <c r="E41" s="5"/>
      <c r="F41" s="8">
        <f>+D41</f>
        <v>0</v>
      </c>
      <c r="G41" s="8">
        <f>+E41</f>
        <v>0</v>
      </c>
      <c r="H41" s="5">
        <f>+SUM(H42:H47)</f>
        <v>0</v>
      </c>
      <c r="I41" s="5">
        <f t="shared" ref="I41:P41" si="3">+SUM(I42:I47)</f>
        <v>0</v>
      </c>
      <c r="J41" s="5">
        <f t="shared" si="3"/>
        <v>0</v>
      </c>
      <c r="K41" s="5">
        <f t="shared" si="3"/>
        <v>0</v>
      </c>
      <c r="L41" s="5">
        <f t="shared" si="3"/>
        <v>0</v>
      </c>
      <c r="M41" s="5">
        <f t="shared" si="3"/>
        <v>0</v>
      </c>
      <c r="N41" s="5">
        <f t="shared" si="3"/>
        <v>0</v>
      </c>
      <c r="O41" s="5">
        <f t="shared" si="3"/>
        <v>0</v>
      </c>
      <c r="P41" s="5">
        <f t="shared" si="3"/>
        <v>0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x14ac:dyDescent="0.2">
      <c r="B42" s="4" t="s">
        <v>72</v>
      </c>
    </row>
    <row r="43" spans="2:71" x14ac:dyDescent="0.2">
      <c r="B43" s="4" t="s">
        <v>73</v>
      </c>
    </row>
    <row r="44" spans="2:71" x14ac:dyDescent="0.2">
      <c r="B44" s="4" t="s">
        <v>74</v>
      </c>
    </row>
    <row r="45" spans="2:71" x14ac:dyDescent="0.2">
      <c r="B45" s="4" t="s">
        <v>75</v>
      </c>
    </row>
    <row r="46" spans="2:71" x14ac:dyDescent="0.2">
      <c r="B46" s="4" t="s">
        <v>76</v>
      </c>
    </row>
  </sheetData>
  <mergeCells count="7">
    <mergeCell ref="C7:D7"/>
    <mergeCell ref="C6:D6"/>
    <mergeCell ref="C5:D5"/>
    <mergeCell ref="C4:D4"/>
    <mergeCell ref="C2:D2"/>
    <mergeCell ref="C3:R3"/>
    <mergeCell ref="E6:F6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237AF-E3A4-40AD-B079-BB1B058F6FDC}">
  <sheetPr>
    <tabColor theme="0"/>
  </sheetPr>
  <dimension ref="B2:BS46"/>
  <sheetViews>
    <sheetView workbookViewId="0">
      <pane xSplit="5" ySplit="17" topLeftCell="F18" activePane="bottomRight" state="frozen"/>
      <selection activeCell="I8" sqref="I8"/>
      <selection pane="topRight" activeCell="I8" sqref="I8"/>
      <selection pane="bottomLeft" activeCell="I8" sqref="I8"/>
      <selection pane="bottomRight" activeCell="C14" sqref="C14:G15"/>
    </sheetView>
  </sheetViews>
  <sheetFormatPr defaultRowHeight="12" x14ac:dyDescent="0.2"/>
  <cols>
    <col min="1" max="1" width="2.28515625" style="1" customWidth="1"/>
    <col min="2" max="2" width="15.140625" style="1" bestFit="1" customWidth="1"/>
    <col min="3" max="3" width="11.140625" style="1" bestFit="1" customWidth="1"/>
    <col min="4" max="4" width="10.7109375" style="1" bestFit="1" customWidth="1"/>
    <col min="5" max="5" width="10.28515625" style="1" customWidth="1"/>
    <col min="6" max="6" width="13.28515625" style="1" bestFit="1" customWidth="1"/>
    <col min="7" max="7" width="8.28515625" style="1" bestFit="1" customWidth="1"/>
    <col min="8" max="8" width="8.28515625" style="1" customWidth="1"/>
    <col min="9" max="9" width="9.140625" style="1" customWidth="1"/>
    <col min="10" max="10" width="7.7109375" style="1" bestFit="1" customWidth="1"/>
    <col min="11" max="11" width="8.5703125" style="1" bestFit="1" customWidth="1"/>
    <col min="12" max="13" width="7.28515625" style="1" bestFit="1" customWidth="1"/>
    <col min="14" max="14" width="8.42578125" style="1" bestFit="1" customWidth="1"/>
    <col min="15" max="15" width="7.140625" style="1" bestFit="1" customWidth="1"/>
    <col min="16" max="16" width="9.5703125" style="1" bestFit="1" customWidth="1"/>
    <col min="17" max="17" width="1.5703125" style="1" customWidth="1"/>
    <col min="18" max="19" width="5.28515625" style="1" customWidth="1"/>
    <col min="20" max="73" width="4.85546875" style="1" customWidth="1"/>
    <col min="74" max="16384" width="9.140625" style="1"/>
  </cols>
  <sheetData>
    <row r="2" spans="2:18" x14ac:dyDescent="0.2">
      <c r="B2" s="1" t="s">
        <v>0</v>
      </c>
      <c r="C2" s="26"/>
      <c r="D2" s="27"/>
    </row>
    <row r="3" spans="2:18" ht="66" customHeight="1" x14ac:dyDescent="0.2">
      <c r="B3" s="2" t="s">
        <v>10</v>
      </c>
      <c r="C3" s="2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30"/>
    </row>
    <row r="4" spans="2:18" x14ac:dyDescent="0.2">
      <c r="B4" s="1" t="s">
        <v>1</v>
      </c>
      <c r="C4" s="24"/>
      <c r="D4" s="25"/>
    </row>
    <row r="5" spans="2:18" x14ac:dyDescent="0.2">
      <c r="B5" s="1" t="s">
        <v>11</v>
      </c>
      <c r="C5" s="20"/>
      <c r="D5" s="21"/>
    </row>
    <row r="6" spans="2:18" x14ac:dyDescent="0.2">
      <c r="B6" s="1" t="s">
        <v>12</v>
      </c>
      <c r="C6" s="22">
        <f ca="1">+IF(NOW()-E11&lt;0, 0, IF((E12-E11)/(NOW()-E11)&gt;1, 1, (E12-E11)/(NOW()-E11)))</f>
        <v>0</v>
      </c>
      <c r="D6" s="23"/>
      <c r="E6" s="31">
        <f ca="1">+IF(NOW()-C11&lt;0, 0, IF((C12-C11)/(NOW()-C11)&gt;1, 1, (C12-C11)/(NOW()-C11)))</f>
        <v>0</v>
      </c>
      <c r="F6" s="32"/>
    </row>
    <row r="7" spans="2:18" x14ac:dyDescent="0.2">
      <c r="B7" s="1" t="s">
        <v>68</v>
      </c>
      <c r="C7" s="20" t="s">
        <v>121</v>
      </c>
      <c r="D7" s="21"/>
    </row>
    <row r="9" spans="2:18" x14ac:dyDescent="0.2">
      <c r="B9" s="1" t="s">
        <v>90</v>
      </c>
      <c r="C9" s="19">
        <f>+C15-C14</f>
        <v>0</v>
      </c>
      <c r="D9" s="1" t="s">
        <v>91</v>
      </c>
      <c r="E9" s="19">
        <f>+E15-E14</f>
        <v>0</v>
      </c>
      <c r="F9" s="1" t="s">
        <v>92</v>
      </c>
      <c r="G9" s="19">
        <f>+G15-G14</f>
        <v>0</v>
      </c>
    </row>
    <row r="11" spans="2:18" x14ac:dyDescent="0.2">
      <c r="B11" s="1" t="s">
        <v>4</v>
      </c>
      <c r="C11" s="9">
        <f>+D19</f>
        <v>44958</v>
      </c>
      <c r="D11" s="1" t="str">
        <f>+F17</f>
        <v>FC/A Start</v>
      </c>
      <c r="E11" s="9">
        <f>+F19</f>
        <v>44958</v>
      </c>
    </row>
    <row r="12" spans="2:18" x14ac:dyDescent="0.2">
      <c r="B12" s="1" t="s">
        <v>5</v>
      </c>
      <c r="C12" s="9">
        <f>+E41</f>
        <v>0</v>
      </c>
      <c r="D12" s="1" t="str">
        <f>+G17</f>
        <v>FC/A End</v>
      </c>
      <c r="E12" s="9">
        <f>+G41</f>
        <v>0</v>
      </c>
    </row>
    <row r="13" spans="2:18" x14ac:dyDescent="0.2">
      <c r="B13" s="1" t="s">
        <v>6</v>
      </c>
      <c r="C13" s="1">
        <f>+H19+H28+H34+H41</f>
        <v>0</v>
      </c>
      <c r="D13" s="1" t="s">
        <v>82</v>
      </c>
      <c r="E13" s="1">
        <f>+I19+I28+I34+I41</f>
        <v>0</v>
      </c>
      <c r="F13" s="1" t="s">
        <v>2</v>
      </c>
      <c r="G13" s="1">
        <f>+J19+J28+J34+J41</f>
        <v>0</v>
      </c>
    </row>
    <row r="14" spans="2:18" x14ac:dyDescent="0.2">
      <c r="B14" s="1" t="s">
        <v>7</v>
      </c>
      <c r="C14" s="15">
        <f>+(K19+K28+K34+K41)*(1+Settings!$C$6)+C13*Settings!$C$3</f>
        <v>0</v>
      </c>
      <c r="D14" s="1" t="s">
        <v>85</v>
      </c>
      <c r="E14" s="15">
        <f>+(L19+L28+L34+L41)*(1+Settings!$C$6)+E13*Settings!$C$3</f>
        <v>0</v>
      </c>
      <c r="F14" s="1" t="s">
        <v>3</v>
      </c>
      <c r="G14" s="15">
        <f>+(M19+M28+M34+M41)*(1+Settings!$C$7)+G13*Settings!$C$3</f>
        <v>0</v>
      </c>
    </row>
    <row r="15" spans="2:18" x14ac:dyDescent="0.2">
      <c r="B15" s="1" t="s">
        <v>8</v>
      </c>
      <c r="C15" s="15">
        <f>+(N19+N28+N34+N41)*(1+Settings!$C$7)+C13*Settings!$C$4</f>
        <v>0</v>
      </c>
      <c r="D15" s="1" t="s">
        <v>88</v>
      </c>
      <c r="E15" s="15">
        <f>+(O19+O28+O34+O41)*(1+Settings!$C$7)+E13*Settings!$C$4</f>
        <v>0</v>
      </c>
      <c r="F15" s="1" t="s">
        <v>9</v>
      </c>
      <c r="G15" s="15">
        <f>+(P19+P28+P34+P41)*(1+Settings!$C$7)+G13*Settings!$C$4</f>
        <v>0</v>
      </c>
    </row>
    <row r="17" spans="2:71" ht="27" customHeight="1" x14ac:dyDescent="0.2">
      <c r="B17" s="3" t="s">
        <v>13</v>
      </c>
      <c r="C17" s="3" t="s">
        <v>1</v>
      </c>
      <c r="D17" s="3" t="s">
        <v>79</v>
      </c>
      <c r="E17" s="3" t="s">
        <v>80</v>
      </c>
      <c r="F17" s="3" t="s">
        <v>119</v>
      </c>
      <c r="G17" s="3" t="s">
        <v>120</v>
      </c>
      <c r="H17" s="3" t="s">
        <v>81</v>
      </c>
      <c r="I17" s="3" t="s">
        <v>82</v>
      </c>
      <c r="J17" s="3" t="s">
        <v>83</v>
      </c>
      <c r="K17" s="3" t="s">
        <v>84</v>
      </c>
      <c r="L17" s="3" t="s">
        <v>85</v>
      </c>
      <c r="M17" s="3" t="s">
        <v>86</v>
      </c>
      <c r="N17" s="3" t="s">
        <v>87</v>
      </c>
      <c r="O17" s="3" t="s">
        <v>88</v>
      </c>
      <c r="P17" s="3" t="s">
        <v>89</v>
      </c>
      <c r="R17" s="6" t="s">
        <v>14</v>
      </c>
      <c r="S17" s="6" t="s">
        <v>15</v>
      </c>
      <c r="T17" s="6" t="s">
        <v>16</v>
      </c>
      <c r="U17" s="6" t="s">
        <v>17</v>
      </c>
      <c r="V17" s="6" t="s">
        <v>18</v>
      </c>
      <c r="W17" s="6" t="s">
        <v>19</v>
      </c>
      <c r="X17" s="6" t="s">
        <v>20</v>
      </c>
      <c r="Y17" s="6" t="s">
        <v>21</v>
      </c>
      <c r="Z17" s="6" t="s">
        <v>22</v>
      </c>
      <c r="AA17" s="6" t="s">
        <v>23</v>
      </c>
      <c r="AB17" s="6" t="s">
        <v>24</v>
      </c>
      <c r="AC17" s="6" t="s">
        <v>25</v>
      </c>
      <c r="AD17" s="6" t="s">
        <v>26</v>
      </c>
      <c r="AE17" s="6" t="s">
        <v>27</v>
      </c>
      <c r="AF17" s="6" t="s">
        <v>28</v>
      </c>
      <c r="AG17" s="6" t="s">
        <v>29</v>
      </c>
      <c r="AH17" s="6" t="s">
        <v>30</v>
      </c>
      <c r="AI17" s="6" t="s">
        <v>31</v>
      </c>
      <c r="AJ17" s="6" t="s">
        <v>32</v>
      </c>
      <c r="AK17" s="6" t="s">
        <v>33</v>
      </c>
      <c r="AL17" s="6" t="s">
        <v>34</v>
      </c>
      <c r="AM17" s="6" t="s">
        <v>35</v>
      </c>
      <c r="AN17" s="6" t="s">
        <v>36</v>
      </c>
      <c r="AO17" s="6" t="s">
        <v>37</v>
      </c>
      <c r="AP17" s="6" t="s">
        <v>38</v>
      </c>
      <c r="AQ17" s="6" t="s">
        <v>39</v>
      </c>
      <c r="AR17" s="6" t="s">
        <v>40</v>
      </c>
      <c r="AS17" s="6" t="s">
        <v>41</v>
      </c>
      <c r="AT17" s="6" t="s">
        <v>42</v>
      </c>
      <c r="AU17" s="6" t="s">
        <v>43</v>
      </c>
      <c r="AV17" s="6" t="s">
        <v>44</v>
      </c>
      <c r="AW17" s="6" t="s">
        <v>45</v>
      </c>
      <c r="AX17" s="6" t="s">
        <v>46</v>
      </c>
      <c r="AY17" s="6" t="s">
        <v>47</v>
      </c>
      <c r="AZ17" s="6" t="s">
        <v>48</v>
      </c>
      <c r="BA17" s="6" t="s">
        <v>49</v>
      </c>
      <c r="BB17" s="6" t="s">
        <v>50</v>
      </c>
      <c r="BC17" s="6" t="s">
        <v>51</v>
      </c>
      <c r="BD17" s="6" t="s">
        <v>52</v>
      </c>
      <c r="BE17" s="6" t="s">
        <v>53</v>
      </c>
      <c r="BF17" s="6" t="s">
        <v>54</v>
      </c>
      <c r="BG17" s="6" t="s">
        <v>55</v>
      </c>
      <c r="BH17" s="6" t="s">
        <v>56</v>
      </c>
      <c r="BI17" s="6" t="s">
        <v>57</v>
      </c>
      <c r="BJ17" s="6" t="s">
        <v>58</v>
      </c>
      <c r="BK17" s="6" t="s">
        <v>59</v>
      </c>
      <c r="BL17" s="6" t="s">
        <v>60</v>
      </c>
      <c r="BM17" s="6" t="s">
        <v>61</v>
      </c>
      <c r="BN17" s="6" t="s">
        <v>62</v>
      </c>
      <c r="BO17" s="6" t="s">
        <v>63</v>
      </c>
      <c r="BP17" s="6" t="s">
        <v>64</v>
      </c>
      <c r="BQ17" s="6" t="s">
        <v>65</v>
      </c>
      <c r="BR17" s="6" t="s">
        <v>66</v>
      </c>
      <c r="BS17" s="6" t="s">
        <v>67</v>
      </c>
    </row>
    <row r="19" spans="2:71" x14ac:dyDescent="0.2">
      <c r="B19" s="5" t="s">
        <v>69</v>
      </c>
      <c r="C19" s="5"/>
      <c r="D19" s="8">
        <v>44958</v>
      </c>
      <c r="E19" s="8">
        <v>44962</v>
      </c>
      <c r="F19" s="8">
        <f>+D19</f>
        <v>44958</v>
      </c>
      <c r="G19" s="8">
        <f>+E19</f>
        <v>44962</v>
      </c>
      <c r="H19" s="5">
        <f>+SUM(H20:H27)</f>
        <v>0</v>
      </c>
      <c r="I19" s="5">
        <f t="shared" ref="I19:P19" si="0">+SUM(I20:I27)</f>
        <v>0</v>
      </c>
      <c r="J19" s="5">
        <f t="shared" si="0"/>
        <v>0</v>
      </c>
      <c r="K19" s="5">
        <f t="shared" si="0"/>
        <v>0</v>
      </c>
      <c r="L19" s="5">
        <f t="shared" si="0"/>
        <v>0</v>
      </c>
      <c r="M19" s="5">
        <f t="shared" si="0"/>
        <v>0</v>
      </c>
      <c r="N19" s="5">
        <f t="shared" si="0"/>
        <v>0</v>
      </c>
      <c r="O19" s="5">
        <f t="shared" si="0"/>
        <v>0</v>
      </c>
      <c r="P19" s="5">
        <f t="shared" si="0"/>
        <v>0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2:71" x14ac:dyDescent="0.2">
      <c r="B20" s="4" t="s">
        <v>72</v>
      </c>
    </row>
    <row r="21" spans="2:71" x14ac:dyDescent="0.2">
      <c r="B21" s="4" t="s">
        <v>73</v>
      </c>
    </row>
    <row r="22" spans="2:71" x14ac:dyDescent="0.2">
      <c r="B22" s="4" t="s">
        <v>74</v>
      </c>
    </row>
    <row r="23" spans="2:71" x14ac:dyDescent="0.2">
      <c r="B23" s="4" t="s">
        <v>75</v>
      </c>
    </row>
    <row r="24" spans="2:71" x14ac:dyDescent="0.2">
      <c r="B24" s="4" t="s">
        <v>76</v>
      </c>
    </row>
    <row r="25" spans="2:71" x14ac:dyDescent="0.2">
      <c r="B25" s="4" t="s">
        <v>77</v>
      </c>
    </row>
    <row r="26" spans="2:71" x14ac:dyDescent="0.2">
      <c r="B26" s="4" t="s">
        <v>78</v>
      </c>
    </row>
    <row r="28" spans="2:71" x14ac:dyDescent="0.2">
      <c r="B28" s="5" t="s">
        <v>70</v>
      </c>
      <c r="C28" s="5"/>
      <c r="D28" s="5"/>
      <c r="E28" s="5"/>
      <c r="F28" s="8">
        <f>+D28</f>
        <v>0</v>
      </c>
      <c r="G28" s="8">
        <f>+E28</f>
        <v>0</v>
      </c>
      <c r="H28" s="5">
        <f>+SUM(H29:H33)</f>
        <v>0</v>
      </c>
      <c r="I28" s="5">
        <f t="shared" ref="I28:P28" si="1">+SUM(I29:I33)</f>
        <v>0</v>
      </c>
      <c r="J28" s="5">
        <f t="shared" si="1"/>
        <v>0</v>
      </c>
      <c r="K28" s="5">
        <f t="shared" si="1"/>
        <v>0</v>
      </c>
      <c r="L28" s="5">
        <f t="shared" si="1"/>
        <v>0</v>
      </c>
      <c r="M28" s="5">
        <f t="shared" si="1"/>
        <v>0</v>
      </c>
      <c r="N28" s="5">
        <f t="shared" si="1"/>
        <v>0</v>
      </c>
      <c r="O28" s="5">
        <f t="shared" si="1"/>
        <v>0</v>
      </c>
      <c r="P28" s="5">
        <f t="shared" si="1"/>
        <v>0</v>
      </c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</row>
    <row r="29" spans="2:71" x14ac:dyDescent="0.2">
      <c r="B29" s="4" t="s">
        <v>72</v>
      </c>
    </row>
    <row r="30" spans="2:71" x14ac:dyDescent="0.2">
      <c r="B30" s="4" t="s">
        <v>73</v>
      </c>
    </row>
    <row r="31" spans="2:71" x14ac:dyDescent="0.2">
      <c r="B31" s="4" t="s">
        <v>74</v>
      </c>
    </row>
    <row r="32" spans="2:71" x14ac:dyDescent="0.2">
      <c r="B32" s="4" t="s">
        <v>75</v>
      </c>
    </row>
    <row r="34" spans="2:71" x14ac:dyDescent="0.2">
      <c r="B34" s="5" t="s">
        <v>71</v>
      </c>
      <c r="C34" s="5"/>
      <c r="D34" s="5"/>
      <c r="E34" s="5"/>
      <c r="F34" s="8">
        <f>+D34</f>
        <v>0</v>
      </c>
      <c r="G34" s="8">
        <f>+E34</f>
        <v>0</v>
      </c>
      <c r="H34" s="5">
        <f>+SUM(H35:H40)</f>
        <v>0</v>
      </c>
      <c r="I34" s="5">
        <f t="shared" ref="I34:P34" si="2">+SUM(I35:I40)</f>
        <v>0</v>
      </c>
      <c r="J34" s="5">
        <f t="shared" si="2"/>
        <v>0</v>
      </c>
      <c r="K34" s="5">
        <f t="shared" si="2"/>
        <v>0</v>
      </c>
      <c r="L34" s="5">
        <f t="shared" si="2"/>
        <v>0</v>
      </c>
      <c r="M34" s="5">
        <f t="shared" si="2"/>
        <v>0</v>
      </c>
      <c r="N34" s="5">
        <f t="shared" si="2"/>
        <v>0</v>
      </c>
      <c r="O34" s="5">
        <f t="shared" si="2"/>
        <v>0</v>
      </c>
      <c r="P34" s="5">
        <f t="shared" si="2"/>
        <v>0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 x14ac:dyDescent="0.2">
      <c r="B35" s="4" t="s">
        <v>72</v>
      </c>
    </row>
    <row r="36" spans="2:71" x14ac:dyDescent="0.2">
      <c r="B36" s="4" t="s">
        <v>73</v>
      </c>
    </row>
    <row r="37" spans="2:71" x14ac:dyDescent="0.2">
      <c r="B37" s="4" t="s">
        <v>74</v>
      </c>
    </row>
    <row r="38" spans="2:71" x14ac:dyDescent="0.2">
      <c r="B38" s="4" t="s">
        <v>75</v>
      </c>
    </row>
    <row r="39" spans="2:71" x14ac:dyDescent="0.2">
      <c r="B39" s="4" t="s">
        <v>76</v>
      </c>
    </row>
    <row r="41" spans="2:71" x14ac:dyDescent="0.2">
      <c r="B41" s="5" t="s">
        <v>71</v>
      </c>
      <c r="C41" s="5"/>
      <c r="D41" s="5"/>
      <c r="E41" s="5"/>
      <c r="F41" s="8">
        <f>+D41</f>
        <v>0</v>
      </c>
      <c r="G41" s="8">
        <f>+E41</f>
        <v>0</v>
      </c>
      <c r="H41" s="5">
        <f>+SUM(H42:H47)</f>
        <v>0</v>
      </c>
      <c r="I41" s="5">
        <f t="shared" ref="I41:P41" si="3">+SUM(I42:I47)</f>
        <v>0</v>
      </c>
      <c r="J41" s="5">
        <f t="shared" si="3"/>
        <v>0</v>
      </c>
      <c r="K41" s="5">
        <f t="shared" si="3"/>
        <v>0</v>
      </c>
      <c r="L41" s="5">
        <f t="shared" si="3"/>
        <v>0</v>
      </c>
      <c r="M41" s="5">
        <f t="shared" si="3"/>
        <v>0</v>
      </c>
      <c r="N41" s="5">
        <f t="shared" si="3"/>
        <v>0</v>
      </c>
      <c r="O41" s="5">
        <f t="shared" si="3"/>
        <v>0</v>
      </c>
      <c r="P41" s="5">
        <f t="shared" si="3"/>
        <v>0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x14ac:dyDescent="0.2">
      <c r="B42" s="4" t="s">
        <v>72</v>
      </c>
    </row>
    <row r="43" spans="2:71" x14ac:dyDescent="0.2">
      <c r="B43" s="4" t="s">
        <v>73</v>
      </c>
    </row>
    <row r="44" spans="2:71" x14ac:dyDescent="0.2">
      <c r="B44" s="4" t="s">
        <v>74</v>
      </c>
    </row>
    <row r="45" spans="2:71" x14ac:dyDescent="0.2">
      <c r="B45" s="4" t="s">
        <v>75</v>
      </c>
    </row>
    <row r="46" spans="2:71" x14ac:dyDescent="0.2">
      <c r="B46" s="4" t="s">
        <v>76</v>
      </c>
    </row>
  </sheetData>
  <mergeCells count="7">
    <mergeCell ref="C2:D2"/>
    <mergeCell ref="C3:R3"/>
    <mergeCell ref="C4:D4"/>
    <mergeCell ref="C5:D5"/>
    <mergeCell ref="C6:D6"/>
    <mergeCell ref="C7:D7"/>
    <mergeCell ref="E6:F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0FE19-2104-4772-8146-F6991AE8FF06}">
  <sheetPr>
    <tabColor theme="0"/>
  </sheetPr>
  <dimension ref="B2:BS46"/>
  <sheetViews>
    <sheetView workbookViewId="0">
      <pane xSplit="5" ySplit="17" topLeftCell="F18" activePane="bottomRight" state="frozen"/>
      <selection activeCell="I8" sqref="I8"/>
      <selection pane="topRight" activeCell="I8" sqref="I8"/>
      <selection pane="bottomLeft" activeCell="I8" sqref="I8"/>
      <selection pane="bottomRight" activeCell="C14" sqref="C14:G15"/>
    </sheetView>
  </sheetViews>
  <sheetFormatPr defaultRowHeight="12" x14ac:dyDescent="0.2"/>
  <cols>
    <col min="1" max="1" width="2.28515625" style="1" customWidth="1"/>
    <col min="2" max="2" width="15.140625" style="1" bestFit="1" customWidth="1"/>
    <col min="3" max="3" width="11.140625" style="1" bestFit="1" customWidth="1"/>
    <col min="4" max="4" width="10.7109375" style="1" bestFit="1" customWidth="1"/>
    <col min="5" max="5" width="10.28515625" style="1" customWidth="1"/>
    <col min="6" max="6" width="13.28515625" style="1" bestFit="1" customWidth="1"/>
    <col min="7" max="7" width="8.28515625" style="1" bestFit="1" customWidth="1"/>
    <col min="8" max="8" width="8.28515625" style="1" customWidth="1"/>
    <col min="9" max="9" width="9.140625" style="1" customWidth="1"/>
    <col min="10" max="10" width="7.7109375" style="1" bestFit="1" customWidth="1"/>
    <col min="11" max="11" width="8.5703125" style="1" bestFit="1" customWidth="1"/>
    <col min="12" max="13" width="7.28515625" style="1" bestFit="1" customWidth="1"/>
    <col min="14" max="14" width="8.42578125" style="1" bestFit="1" customWidth="1"/>
    <col min="15" max="15" width="7.140625" style="1" bestFit="1" customWidth="1"/>
    <col min="16" max="16" width="9.5703125" style="1" bestFit="1" customWidth="1"/>
    <col min="17" max="17" width="1.5703125" style="1" customWidth="1"/>
    <col min="18" max="19" width="5.28515625" style="1" customWidth="1"/>
    <col min="20" max="73" width="4.85546875" style="1" customWidth="1"/>
    <col min="74" max="16384" width="9.140625" style="1"/>
  </cols>
  <sheetData>
    <row r="2" spans="2:18" x14ac:dyDescent="0.2">
      <c r="B2" s="1" t="s">
        <v>0</v>
      </c>
      <c r="C2" s="26"/>
      <c r="D2" s="27"/>
    </row>
    <row r="3" spans="2:18" ht="66" customHeight="1" x14ac:dyDescent="0.2">
      <c r="B3" s="2" t="s">
        <v>10</v>
      </c>
      <c r="C3" s="2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30"/>
    </row>
    <row r="4" spans="2:18" x14ac:dyDescent="0.2">
      <c r="B4" s="1" t="s">
        <v>1</v>
      </c>
      <c r="C4" s="24"/>
      <c r="D4" s="25"/>
    </row>
    <row r="5" spans="2:18" x14ac:dyDescent="0.2">
      <c r="B5" s="1" t="s">
        <v>11</v>
      </c>
      <c r="C5" s="20"/>
      <c r="D5" s="21"/>
    </row>
    <row r="6" spans="2:18" x14ac:dyDescent="0.2">
      <c r="B6" s="1" t="s">
        <v>12</v>
      </c>
      <c r="C6" s="22">
        <f ca="1">+IF(NOW()-E11&lt;0, 0, IF((E12-E11)/(NOW()-E11)&gt;1, 1, (E12-E11)/(NOW()-E11)))</f>
        <v>0</v>
      </c>
      <c r="D6" s="23"/>
      <c r="E6" s="31">
        <f ca="1">+IF(NOW()-C11&lt;0, 0, IF((C12-C11)/(NOW()-C11)&gt;1, 1, (C12-C11)/(NOW()-C11)))</f>
        <v>0</v>
      </c>
      <c r="F6" s="32"/>
    </row>
    <row r="7" spans="2:18" x14ac:dyDescent="0.2">
      <c r="B7" s="1" t="s">
        <v>68</v>
      </c>
      <c r="C7" s="20" t="s">
        <v>121</v>
      </c>
      <c r="D7" s="21"/>
    </row>
    <row r="9" spans="2:18" x14ac:dyDescent="0.2">
      <c r="B9" s="1" t="s">
        <v>90</v>
      </c>
      <c r="C9" s="19">
        <f>+C15-C14</f>
        <v>0</v>
      </c>
      <c r="D9" s="1" t="s">
        <v>91</v>
      </c>
      <c r="E9" s="19">
        <f>+E15-E14</f>
        <v>0</v>
      </c>
      <c r="F9" s="1" t="s">
        <v>92</v>
      </c>
      <c r="G9" s="19">
        <f>+G15-G14</f>
        <v>0</v>
      </c>
    </row>
    <row r="11" spans="2:18" x14ac:dyDescent="0.2">
      <c r="B11" s="1" t="s">
        <v>4</v>
      </c>
      <c r="C11" s="9">
        <f>+D19</f>
        <v>44958</v>
      </c>
      <c r="D11" s="1" t="str">
        <f>+F17</f>
        <v>FC/A Start</v>
      </c>
      <c r="E11" s="9">
        <f>+F19</f>
        <v>44958</v>
      </c>
    </row>
    <row r="12" spans="2:18" x14ac:dyDescent="0.2">
      <c r="B12" s="1" t="s">
        <v>5</v>
      </c>
      <c r="C12" s="9">
        <f>+E41</f>
        <v>0</v>
      </c>
      <c r="D12" s="1" t="str">
        <f>+G17</f>
        <v>FC/A End</v>
      </c>
      <c r="E12" s="9">
        <f>+G41</f>
        <v>0</v>
      </c>
    </row>
    <row r="13" spans="2:18" x14ac:dyDescent="0.2">
      <c r="B13" s="1" t="s">
        <v>6</v>
      </c>
      <c r="C13" s="1">
        <f>+H19+H28+H34+H41</f>
        <v>0</v>
      </c>
      <c r="D13" s="1" t="s">
        <v>82</v>
      </c>
      <c r="E13" s="1">
        <f>+I19+I28+I34+I41</f>
        <v>0</v>
      </c>
      <c r="F13" s="1" t="s">
        <v>2</v>
      </c>
      <c r="G13" s="1">
        <f>+J19+J28+J34+J41</f>
        <v>0</v>
      </c>
    </row>
    <row r="14" spans="2:18" x14ac:dyDescent="0.2">
      <c r="B14" s="1" t="s">
        <v>7</v>
      </c>
      <c r="C14" s="15">
        <f>+(K19+K28+K34+K41)*(1+Settings!$C$6)+C13*Settings!$C$3</f>
        <v>0</v>
      </c>
      <c r="D14" s="1" t="s">
        <v>85</v>
      </c>
      <c r="E14" s="15">
        <f>+(L19+L28+L34+L41)*(1+Settings!$C$6)+E13*Settings!$C$3</f>
        <v>0</v>
      </c>
      <c r="F14" s="1" t="s">
        <v>3</v>
      </c>
      <c r="G14" s="15">
        <f>+(M19+M28+M34+M41)*(1+Settings!$C$7)+G13*Settings!$C$3</f>
        <v>0</v>
      </c>
    </row>
    <row r="15" spans="2:18" x14ac:dyDescent="0.2">
      <c r="B15" s="1" t="s">
        <v>8</v>
      </c>
      <c r="C15" s="15">
        <f>+(N19+N28+N34+N41)*(1+Settings!$C$7)+C13*Settings!$C$4</f>
        <v>0</v>
      </c>
      <c r="D15" s="1" t="s">
        <v>88</v>
      </c>
      <c r="E15" s="15">
        <f>+(O19+O28+O34+O41)*(1+Settings!$C$7)+E13*Settings!$C$4</f>
        <v>0</v>
      </c>
      <c r="F15" s="1" t="s">
        <v>9</v>
      </c>
      <c r="G15" s="15">
        <f>+(P19+P28+P34+P41)*(1+Settings!$C$7)+G13*Settings!$C$4</f>
        <v>0</v>
      </c>
    </row>
    <row r="17" spans="2:71" ht="27" customHeight="1" x14ac:dyDescent="0.2">
      <c r="B17" s="3" t="s">
        <v>13</v>
      </c>
      <c r="C17" s="3" t="s">
        <v>1</v>
      </c>
      <c r="D17" s="3" t="s">
        <v>79</v>
      </c>
      <c r="E17" s="3" t="s">
        <v>80</v>
      </c>
      <c r="F17" s="3" t="s">
        <v>119</v>
      </c>
      <c r="G17" s="3" t="s">
        <v>120</v>
      </c>
      <c r="H17" s="3" t="s">
        <v>81</v>
      </c>
      <c r="I17" s="3" t="s">
        <v>82</v>
      </c>
      <c r="J17" s="3" t="s">
        <v>83</v>
      </c>
      <c r="K17" s="3" t="s">
        <v>84</v>
      </c>
      <c r="L17" s="3" t="s">
        <v>85</v>
      </c>
      <c r="M17" s="3" t="s">
        <v>86</v>
      </c>
      <c r="N17" s="3" t="s">
        <v>87</v>
      </c>
      <c r="O17" s="3" t="s">
        <v>88</v>
      </c>
      <c r="P17" s="3" t="s">
        <v>89</v>
      </c>
      <c r="R17" s="6" t="s">
        <v>14</v>
      </c>
      <c r="S17" s="6" t="s">
        <v>15</v>
      </c>
      <c r="T17" s="6" t="s">
        <v>16</v>
      </c>
      <c r="U17" s="6" t="s">
        <v>17</v>
      </c>
      <c r="V17" s="6" t="s">
        <v>18</v>
      </c>
      <c r="W17" s="6" t="s">
        <v>19</v>
      </c>
      <c r="X17" s="6" t="s">
        <v>20</v>
      </c>
      <c r="Y17" s="6" t="s">
        <v>21</v>
      </c>
      <c r="Z17" s="6" t="s">
        <v>22</v>
      </c>
      <c r="AA17" s="6" t="s">
        <v>23</v>
      </c>
      <c r="AB17" s="6" t="s">
        <v>24</v>
      </c>
      <c r="AC17" s="6" t="s">
        <v>25</v>
      </c>
      <c r="AD17" s="6" t="s">
        <v>26</v>
      </c>
      <c r="AE17" s="6" t="s">
        <v>27</v>
      </c>
      <c r="AF17" s="6" t="s">
        <v>28</v>
      </c>
      <c r="AG17" s="6" t="s">
        <v>29</v>
      </c>
      <c r="AH17" s="6" t="s">
        <v>30</v>
      </c>
      <c r="AI17" s="6" t="s">
        <v>31</v>
      </c>
      <c r="AJ17" s="6" t="s">
        <v>32</v>
      </c>
      <c r="AK17" s="6" t="s">
        <v>33</v>
      </c>
      <c r="AL17" s="6" t="s">
        <v>34</v>
      </c>
      <c r="AM17" s="6" t="s">
        <v>35</v>
      </c>
      <c r="AN17" s="6" t="s">
        <v>36</v>
      </c>
      <c r="AO17" s="6" t="s">
        <v>37</v>
      </c>
      <c r="AP17" s="6" t="s">
        <v>38</v>
      </c>
      <c r="AQ17" s="6" t="s">
        <v>39</v>
      </c>
      <c r="AR17" s="6" t="s">
        <v>40</v>
      </c>
      <c r="AS17" s="6" t="s">
        <v>41</v>
      </c>
      <c r="AT17" s="6" t="s">
        <v>42</v>
      </c>
      <c r="AU17" s="6" t="s">
        <v>43</v>
      </c>
      <c r="AV17" s="6" t="s">
        <v>44</v>
      </c>
      <c r="AW17" s="6" t="s">
        <v>45</v>
      </c>
      <c r="AX17" s="6" t="s">
        <v>46</v>
      </c>
      <c r="AY17" s="6" t="s">
        <v>47</v>
      </c>
      <c r="AZ17" s="6" t="s">
        <v>48</v>
      </c>
      <c r="BA17" s="6" t="s">
        <v>49</v>
      </c>
      <c r="BB17" s="6" t="s">
        <v>50</v>
      </c>
      <c r="BC17" s="6" t="s">
        <v>51</v>
      </c>
      <c r="BD17" s="6" t="s">
        <v>52</v>
      </c>
      <c r="BE17" s="6" t="s">
        <v>53</v>
      </c>
      <c r="BF17" s="6" t="s">
        <v>54</v>
      </c>
      <c r="BG17" s="6" t="s">
        <v>55</v>
      </c>
      <c r="BH17" s="6" t="s">
        <v>56</v>
      </c>
      <c r="BI17" s="6" t="s">
        <v>57</v>
      </c>
      <c r="BJ17" s="6" t="s">
        <v>58</v>
      </c>
      <c r="BK17" s="6" t="s">
        <v>59</v>
      </c>
      <c r="BL17" s="6" t="s">
        <v>60</v>
      </c>
      <c r="BM17" s="6" t="s">
        <v>61</v>
      </c>
      <c r="BN17" s="6" t="s">
        <v>62</v>
      </c>
      <c r="BO17" s="6" t="s">
        <v>63</v>
      </c>
      <c r="BP17" s="6" t="s">
        <v>64</v>
      </c>
      <c r="BQ17" s="6" t="s">
        <v>65</v>
      </c>
      <c r="BR17" s="6" t="s">
        <v>66</v>
      </c>
      <c r="BS17" s="6" t="s">
        <v>67</v>
      </c>
    </row>
    <row r="19" spans="2:71" x14ac:dyDescent="0.2">
      <c r="B19" s="5" t="s">
        <v>69</v>
      </c>
      <c r="C19" s="5"/>
      <c r="D19" s="8">
        <v>44958</v>
      </c>
      <c r="E19" s="8">
        <v>44962</v>
      </c>
      <c r="F19" s="8">
        <f>+D19</f>
        <v>44958</v>
      </c>
      <c r="G19" s="8">
        <f>+E19</f>
        <v>44962</v>
      </c>
      <c r="H19" s="5">
        <f>+SUM(H20:H27)</f>
        <v>0</v>
      </c>
      <c r="I19" s="5">
        <f t="shared" ref="I19:P19" si="0">+SUM(I20:I27)</f>
        <v>0</v>
      </c>
      <c r="J19" s="5">
        <f t="shared" si="0"/>
        <v>0</v>
      </c>
      <c r="K19" s="5">
        <f t="shared" si="0"/>
        <v>0</v>
      </c>
      <c r="L19" s="5">
        <f t="shared" si="0"/>
        <v>0</v>
      </c>
      <c r="M19" s="5">
        <f t="shared" si="0"/>
        <v>0</v>
      </c>
      <c r="N19" s="5">
        <f t="shared" si="0"/>
        <v>0</v>
      </c>
      <c r="O19" s="5">
        <f t="shared" si="0"/>
        <v>0</v>
      </c>
      <c r="P19" s="5">
        <f t="shared" si="0"/>
        <v>0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2:71" x14ac:dyDescent="0.2">
      <c r="B20" s="4" t="s">
        <v>72</v>
      </c>
    </row>
    <row r="21" spans="2:71" x14ac:dyDescent="0.2">
      <c r="B21" s="4" t="s">
        <v>73</v>
      </c>
    </row>
    <row r="22" spans="2:71" x14ac:dyDescent="0.2">
      <c r="B22" s="4" t="s">
        <v>74</v>
      </c>
    </row>
    <row r="23" spans="2:71" x14ac:dyDescent="0.2">
      <c r="B23" s="4" t="s">
        <v>75</v>
      </c>
    </row>
    <row r="24" spans="2:71" x14ac:dyDescent="0.2">
      <c r="B24" s="4" t="s">
        <v>76</v>
      </c>
    </row>
    <row r="25" spans="2:71" x14ac:dyDescent="0.2">
      <c r="B25" s="4" t="s">
        <v>77</v>
      </c>
    </row>
    <row r="26" spans="2:71" x14ac:dyDescent="0.2">
      <c r="B26" s="4" t="s">
        <v>78</v>
      </c>
    </row>
    <row r="28" spans="2:71" x14ac:dyDescent="0.2">
      <c r="B28" s="5" t="s">
        <v>70</v>
      </c>
      <c r="C28" s="5"/>
      <c r="D28" s="5"/>
      <c r="E28" s="5"/>
      <c r="F28" s="8">
        <f>+D28</f>
        <v>0</v>
      </c>
      <c r="G28" s="8">
        <f>+E28</f>
        <v>0</v>
      </c>
      <c r="H28" s="5">
        <f>+SUM(H29:H33)</f>
        <v>0</v>
      </c>
      <c r="I28" s="5">
        <f t="shared" ref="I28:P28" si="1">+SUM(I29:I33)</f>
        <v>0</v>
      </c>
      <c r="J28" s="5">
        <f t="shared" si="1"/>
        <v>0</v>
      </c>
      <c r="K28" s="5">
        <f t="shared" si="1"/>
        <v>0</v>
      </c>
      <c r="L28" s="5">
        <f t="shared" si="1"/>
        <v>0</v>
      </c>
      <c r="M28" s="5">
        <f t="shared" si="1"/>
        <v>0</v>
      </c>
      <c r="N28" s="5">
        <f t="shared" si="1"/>
        <v>0</v>
      </c>
      <c r="O28" s="5">
        <f t="shared" si="1"/>
        <v>0</v>
      </c>
      <c r="P28" s="5">
        <f t="shared" si="1"/>
        <v>0</v>
      </c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</row>
    <row r="29" spans="2:71" x14ac:dyDescent="0.2">
      <c r="B29" s="4" t="s">
        <v>72</v>
      </c>
    </row>
    <row r="30" spans="2:71" x14ac:dyDescent="0.2">
      <c r="B30" s="4" t="s">
        <v>73</v>
      </c>
    </row>
    <row r="31" spans="2:71" x14ac:dyDescent="0.2">
      <c r="B31" s="4" t="s">
        <v>74</v>
      </c>
    </row>
    <row r="32" spans="2:71" x14ac:dyDescent="0.2">
      <c r="B32" s="4" t="s">
        <v>75</v>
      </c>
    </row>
    <row r="34" spans="2:71" x14ac:dyDescent="0.2">
      <c r="B34" s="5" t="s">
        <v>71</v>
      </c>
      <c r="C34" s="5"/>
      <c r="D34" s="5"/>
      <c r="E34" s="5"/>
      <c r="F34" s="8">
        <f>+D34</f>
        <v>0</v>
      </c>
      <c r="G34" s="8">
        <f>+E34</f>
        <v>0</v>
      </c>
      <c r="H34" s="5">
        <f>+SUM(H35:H40)</f>
        <v>0</v>
      </c>
      <c r="I34" s="5">
        <f t="shared" ref="I34:P34" si="2">+SUM(I35:I40)</f>
        <v>0</v>
      </c>
      <c r="J34" s="5">
        <f t="shared" si="2"/>
        <v>0</v>
      </c>
      <c r="K34" s="5">
        <f t="shared" si="2"/>
        <v>0</v>
      </c>
      <c r="L34" s="5">
        <f t="shared" si="2"/>
        <v>0</v>
      </c>
      <c r="M34" s="5">
        <f t="shared" si="2"/>
        <v>0</v>
      </c>
      <c r="N34" s="5">
        <f t="shared" si="2"/>
        <v>0</v>
      </c>
      <c r="O34" s="5">
        <f t="shared" si="2"/>
        <v>0</v>
      </c>
      <c r="P34" s="5">
        <f t="shared" si="2"/>
        <v>0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 x14ac:dyDescent="0.2">
      <c r="B35" s="4" t="s">
        <v>72</v>
      </c>
    </row>
    <row r="36" spans="2:71" x14ac:dyDescent="0.2">
      <c r="B36" s="4" t="s">
        <v>73</v>
      </c>
    </row>
    <row r="37" spans="2:71" x14ac:dyDescent="0.2">
      <c r="B37" s="4" t="s">
        <v>74</v>
      </c>
    </row>
    <row r="38" spans="2:71" x14ac:dyDescent="0.2">
      <c r="B38" s="4" t="s">
        <v>75</v>
      </c>
    </row>
    <row r="39" spans="2:71" x14ac:dyDescent="0.2">
      <c r="B39" s="4" t="s">
        <v>76</v>
      </c>
    </row>
    <row r="41" spans="2:71" x14ac:dyDescent="0.2">
      <c r="B41" s="5" t="s">
        <v>71</v>
      </c>
      <c r="C41" s="5"/>
      <c r="D41" s="5"/>
      <c r="E41" s="5"/>
      <c r="F41" s="8">
        <f>+D41</f>
        <v>0</v>
      </c>
      <c r="G41" s="8">
        <f>+E41</f>
        <v>0</v>
      </c>
      <c r="H41" s="5">
        <f>+SUM(H42:H47)</f>
        <v>0</v>
      </c>
      <c r="I41" s="5">
        <f t="shared" ref="I41:P41" si="3">+SUM(I42:I47)</f>
        <v>0</v>
      </c>
      <c r="J41" s="5">
        <f t="shared" si="3"/>
        <v>0</v>
      </c>
      <c r="K41" s="5">
        <f t="shared" si="3"/>
        <v>0</v>
      </c>
      <c r="L41" s="5">
        <f t="shared" si="3"/>
        <v>0</v>
      </c>
      <c r="M41" s="5">
        <f t="shared" si="3"/>
        <v>0</v>
      </c>
      <c r="N41" s="5">
        <f t="shared" si="3"/>
        <v>0</v>
      </c>
      <c r="O41" s="5">
        <f t="shared" si="3"/>
        <v>0</v>
      </c>
      <c r="P41" s="5">
        <f t="shared" si="3"/>
        <v>0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x14ac:dyDescent="0.2">
      <c r="B42" s="4" t="s">
        <v>72</v>
      </c>
    </row>
    <row r="43" spans="2:71" x14ac:dyDescent="0.2">
      <c r="B43" s="4" t="s">
        <v>73</v>
      </c>
    </row>
    <row r="44" spans="2:71" x14ac:dyDescent="0.2">
      <c r="B44" s="4" t="s">
        <v>74</v>
      </c>
    </row>
    <row r="45" spans="2:71" x14ac:dyDescent="0.2">
      <c r="B45" s="4" t="s">
        <v>75</v>
      </c>
    </row>
    <row r="46" spans="2:71" x14ac:dyDescent="0.2">
      <c r="B46" s="4" t="s">
        <v>76</v>
      </c>
    </row>
  </sheetData>
  <mergeCells count="7">
    <mergeCell ref="C2:D2"/>
    <mergeCell ref="C3:R3"/>
    <mergeCell ref="C4:D4"/>
    <mergeCell ref="C5:D5"/>
    <mergeCell ref="C6:D6"/>
    <mergeCell ref="C7:D7"/>
    <mergeCell ref="E6:F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371D7-0478-4E8F-A291-495571A93B71}">
  <sheetPr>
    <tabColor theme="0"/>
  </sheetPr>
  <dimension ref="B2:BS46"/>
  <sheetViews>
    <sheetView workbookViewId="0">
      <pane xSplit="5" ySplit="17" topLeftCell="F18" activePane="bottomRight" state="frozen"/>
      <selection activeCell="I8" sqref="I8"/>
      <selection pane="topRight" activeCell="I8" sqref="I8"/>
      <selection pane="bottomLeft" activeCell="I8" sqref="I8"/>
      <selection pane="bottomRight" activeCell="C14" sqref="C14:G15"/>
    </sheetView>
  </sheetViews>
  <sheetFormatPr defaultRowHeight="12" x14ac:dyDescent="0.2"/>
  <cols>
    <col min="1" max="1" width="2.28515625" style="1" customWidth="1"/>
    <col min="2" max="2" width="15.140625" style="1" bestFit="1" customWidth="1"/>
    <col min="3" max="3" width="11.140625" style="1" bestFit="1" customWidth="1"/>
    <col min="4" max="4" width="10.7109375" style="1" bestFit="1" customWidth="1"/>
    <col min="5" max="5" width="10.28515625" style="1" customWidth="1"/>
    <col min="6" max="6" width="13.28515625" style="1" bestFit="1" customWidth="1"/>
    <col min="7" max="7" width="8.28515625" style="1" bestFit="1" customWidth="1"/>
    <col min="8" max="8" width="8.28515625" style="1" customWidth="1"/>
    <col min="9" max="9" width="9.140625" style="1" customWidth="1"/>
    <col min="10" max="10" width="7.7109375" style="1" bestFit="1" customWidth="1"/>
    <col min="11" max="11" width="8.5703125" style="1" bestFit="1" customWidth="1"/>
    <col min="12" max="13" width="7.28515625" style="1" bestFit="1" customWidth="1"/>
    <col min="14" max="14" width="8.42578125" style="1" bestFit="1" customWidth="1"/>
    <col min="15" max="15" width="7.140625" style="1" bestFit="1" customWidth="1"/>
    <col min="16" max="16" width="9.5703125" style="1" bestFit="1" customWidth="1"/>
    <col min="17" max="17" width="1.5703125" style="1" customWidth="1"/>
    <col min="18" max="19" width="5.28515625" style="1" customWidth="1"/>
    <col min="20" max="73" width="4.85546875" style="1" customWidth="1"/>
    <col min="74" max="16384" width="9.140625" style="1"/>
  </cols>
  <sheetData>
    <row r="2" spans="2:18" x14ac:dyDescent="0.2">
      <c r="B2" s="1" t="s">
        <v>0</v>
      </c>
      <c r="C2" s="26"/>
      <c r="D2" s="27"/>
    </row>
    <row r="3" spans="2:18" ht="66" customHeight="1" x14ac:dyDescent="0.2">
      <c r="B3" s="2" t="s">
        <v>10</v>
      </c>
      <c r="C3" s="2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30"/>
    </row>
    <row r="4" spans="2:18" x14ac:dyDescent="0.2">
      <c r="B4" s="1" t="s">
        <v>1</v>
      </c>
      <c r="C4" s="24"/>
      <c r="D4" s="25"/>
    </row>
    <row r="5" spans="2:18" x14ac:dyDescent="0.2">
      <c r="B5" s="1" t="s">
        <v>11</v>
      </c>
      <c r="C5" s="20"/>
      <c r="D5" s="21"/>
    </row>
    <row r="6" spans="2:18" x14ac:dyDescent="0.2">
      <c r="B6" s="1" t="s">
        <v>12</v>
      </c>
      <c r="C6" s="22">
        <f ca="1">+IF(NOW()-E11&lt;0, 0, IF((E12-E11)/(NOW()-E11)&gt;1, 1, (E12-E11)/(NOW()-E11)))</f>
        <v>0</v>
      </c>
      <c r="D6" s="23"/>
      <c r="E6" s="31">
        <f ca="1">+IF(NOW()-C11&lt;0, 0, IF((C12-C11)/(NOW()-C11)&gt;1, 1, (C12-C11)/(NOW()-C11)))</f>
        <v>0</v>
      </c>
      <c r="F6" s="32"/>
    </row>
    <row r="7" spans="2:18" x14ac:dyDescent="0.2">
      <c r="B7" s="1" t="s">
        <v>68</v>
      </c>
      <c r="C7" s="20" t="s">
        <v>121</v>
      </c>
      <c r="D7" s="21"/>
    </row>
    <row r="9" spans="2:18" x14ac:dyDescent="0.2">
      <c r="B9" s="1" t="s">
        <v>90</v>
      </c>
      <c r="C9" s="19">
        <f>+C15-C14</f>
        <v>0</v>
      </c>
      <c r="D9" s="1" t="s">
        <v>91</v>
      </c>
      <c r="E9" s="19">
        <f>+E15-E14</f>
        <v>0</v>
      </c>
      <c r="F9" s="1" t="s">
        <v>92</v>
      </c>
      <c r="G9" s="19">
        <f>+G15-G14</f>
        <v>0</v>
      </c>
    </row>
    <row r="11" spans="2:18" x14ac:dyDescent="0.2">
      <c r="B11" s="1" t="s">
        <v>4</v>
      </c>
      <c r="C11" s="9">
        <f>+D19</f>
        <v>44958</v>
      </c>
      <c r="D11" s="1" t="str">
        <f>+F17</f>
        <v>FC/A Start</v>
      </c>
      <c r="E11" s="9">
        <f>+F19</f>
        <v>44958</v>
      </c>
    </row>
    <row r="12" spans="2:18" x14ac:dyDescent="0.2">
      <c r="B12" s="1" t="s">
        <v>5</v>
      </c>
      <c r="C12" s="9">
        <f>+E41</f>
        <v>0</v>
      </c>
      <c r="D12" s="1" t="str">
        <f>+G17</f>
        <v>FC/A End</v>
      </c>
      <c r="E12" s="9">
        <f>+G41</f>
        <v>0</v>
      </c>
    </row>
    <row r="13" spans="2:18" x14ac:dyDescent="0.2">
      <c r="B13" s="1" t="s">
        <v>6</v>
      </c>
      <c r="C13" s="1">
        <f>+H19+H28+H34+H41</f>
        <v>0</v>
      </c>
      <c r="D13" s="1" t="s">
        <v>82</v>
      </c>
      <c r="E13" s="1">
        <f>+I19+I28+I34+I41</f>
        <v>0</v>
      </c>
      <c r="F13" s="1" t="s">
        <v>2</v>
      </c>
      <c r="G13" s="1">
        <f>+J19+J28+J34+J41</f>
        <v>0</v>
      </c>
    </row>
    <row r="14" spans="2:18" x14ac:dyDescent="0.2">
      <c r="B14" s="1" t="s">
        <v>7</v>
      </c>
      <c r="C14" s="15">
        <f>+(K19+K28+K34+K41)*(1+Settings!$C$6)+C13*Settings!$C$3</f>
        <v>0</v>
      </c>
      <c r="D14" s="1" t="s">
        <v>85</v>
      </c>
      <c r="E14" s="15">
        <f>+(L19+L28+L34+L41)*(1+Settings!$C$6)+E13*Settings!$C$3</f>
        <v>0</v>
      </c>
      <c r="F14" s="1" t="s">
        <v>3</v>
      </c>
      <c r="G14" s="15">
        <f>+(M19+M28+M34+M41)*(1+Settings!$C$7)+G13*Settings!$C$3</f>
        <v>0</v>
      </c>
    </row>
    <row r="15" spans="2:18" x14ac:dyDescent="0.2">
      <c r="B15" s="1" t="s">
        <v>8</v>
      </c>
      <c r="C15" s="15">
        <f>+(N19+N28+N34+N41)*(1+Settings!$C$7)+C13*Settings!$C$4</f>
        <v>0</v>
      </c>
      <c r="D15" s="1" t="s">
        <v>88</v>
      </c>
      <c r="E15" s="15">
        <f>+(O19+O28+O34+O41)*(1+Settings!$C$7)+E13*Settings!$C$4</f>
        <v>0</v>
      </c>
      <c r="F15" s="1" t="s">
        <v>9</v>
      </c>
      <c r="G15" s="15">
        <f>+(P19+P28+P34+P41)*(1+Settings!$C$7)+G13*Settings!$C$4</f>
        <v>0</v>
      </c>
    </row>
    <row r="17" spans="2:71" ht="27" customHeight="1" x14ac:dyDescent="0.2">
      <c r="B17" s="3" t="s">
        <v>13</v>
      </c>
      <c r="C17" s="3" t="s">
        <v>1</v>
      </c>
      <c r="D17" s="3" t="s">
        <v>79</v>
      </c>
      <c r="E17" s="3" t="s">
        <v>80</v>
      </c>
      <c r="F17" s="3" t="s">
        <v>119</v>
      </c>
      <c r="G17" s="3" t="s">
        <v>120</v>
      </c>
      <c r="H17" s="3" t="s">
        <v>81</v>
      </c>
      <c r="I17" s="3" t="s">
        <v>82</v>
      </c>
      <c r="J17" s="3" t="s">
        <v>83</v>
      </c>
      <c r="K17" s="3" t="s">
        <v>84</v>
      </c>
      <c r="L17" s="3" t="s">
        <v>85</v>
      </c>
      <c r="M17" s="3" t="s">
        <v>86</v>
      </c>
      <c r="N17" s="3" t="s">
        <v>87</v>
      </c>
      <c r="O17" s="3" t="s">
        <v>88</v>
      </c>
      <c r="P17" s="3" t="s">
        <v>89</v>
      </c>
      <c r="R17" s="6" t="s">
        <v>14</v>
      </c>
      <c r="S17" s="6" t="s">
        <v>15</v>
      </c>
      <c r="T17" s="6" t="s">
        <v>16</v>
      </c>
      <c r="U17" s="6" t="s">
        <v>17</v>
      </c>
      <c r="V17" s="6" t="s">
        <v>18</v>
      </c>
      <c r="W17" s="6" t="s">
        <v>19</v>
      </c>
      <c r="X17" s="6" t="s">
        <v>20</v>
      </c>
      <c r="Y17" s="6" t="s">
        <v>21</v>
      </c>
      <c r="Z17" s="6" t="s">
        <v>22</v>
      </c>
      <c r="AA17" s="6" t="s">
        <v>23</v>
      </c>
      <c r="AB17" s="6" t="s">
        <v>24</v>
      </c>
      <c r="AC17" s="6" t="s">
        <v>25</v>
      </c>
      <c r="AD17" s="6" t="s">
        <v>26</v>
      </c>
      <c r="AE17" s="6" t="s">
        <v>27</v>
      </c>
      <c r="AF17" s="6" t="s">
        <v>28</v>
      </c>
      <c r="AG17" s="6" t="s">
        <v>29</v>
      </c>
      <c r="AH17" s="6" t="s">
        <v>30</v>
      </c>
      <c r="AI17" s="6" t="s">
        <v>31</v>
      </c>
      <c r="AJ17" s="6" t="s">
        <v>32</v>
      </c>
      <c r="AK17" s="6" t="s">
        <v>33</v>
      </c>
      <c r="AL17" s="6" t="s">
        <v>34</v>
      </c>
      <c r="AM17" s="6" t="s">
        <v>35</v>
      </c>
      <c r="AN17" s="6" t="s">
        <v>36</v>
      </c>
      <c r="AO17" s="6" t="s">
        <v>37</v>
      </c>
      <c r="AP17" s="6" t="s">
        <v>38</v>
      </c>
      <c r="AQ17" s="6" t="s">
        <v>39</v>
      </c>
      <c r="AR17" s="6" t="s">
        <v>40</v>
      </c>
      <c r="AS17" s="6" t="s">
        <v>41</v>
      </c>
      <c r="AT17" s="6" t="s">
        <v>42</v>
      </c>
      <c r="AU17" s="6" t="s">
        <v>43</v>
      </c>
      <c r="AV17" s="6" t="s">
        <v>44</v>
      </c>
      <c r="AW17" s="6" t="s">
        <v>45</v>
      </c>
      <c r="AX17" s="6" t="s">
        <v>46</v>
      </c>
      <c r="AY17" s="6" t="s">
        <v>47</v>
      </c>
      <c r="AZ17" s="6" t="s">
        <v>48</v>
      </c>
      <c r="BA17" s="6" t="s">
        <v>49</v>
      </c>
      <c r="BB17" s="6" t="s">
        <v>50</v>
      </c>
      <c r="BC17" s="6" t="s">
        <v>51</v>
      </c>
      <c r="BD17" s="6" t="s">
        <v>52</v>
      </c>
      <c r="BE17" s="6" t="s">
        <v>53</v>
      </c>
      <c r="BF17" s="6" t="s">
        <v>54</v>
      </c>
      <c r="BG17" s="6" t="s">
        <v>55</v>
      </c>
      <c r="BH17" s="6" t="s">
        <v>56</v>
      </c>
      <c r="BI17" s="6" t="s">
        <v>57</v>
      </c>
      <c r="BJ17" s="6" t="s">
        <v>58</v>
      </c>
      <c r="BK17" s="6" t="s">
        <v>59</v>
      </c>
      <c r="BL17" s="6" t="s">
        <v>60</v>
      </c>
      <c r="BM17" s="6" t="s">
        <v>61</v>
      </c>
      <c r="BN17" s="6" t="s">
        <v>62</v>
      </c>
      <c r="BO17" s="6" t="s">
        <v>63</v>
      </c>
      <c r="BP17" s="6" t="s">
        <v>64</v>
      </c>
      <c r="BQ17" s="6" t="s">
        <v>65</v>
      </c>
      <c r="BR17" s="6" t="s">
        <v>66</v>
      </c>
      <c r="BS17" s="6" t="s">
        <v>67</v>
      </c>
    </row>
    <row r="19" spans="2:71" x14ac:dyDescent="0.2">
      <c r="B19" s="5" t="s">
        <v>69</v>
      </c>
      <c r="C19" s="5"/>
      <c r="D19" s="8">
        <v>44958</v>
      </c>
      <c r="E19" s="8">
        <v>44962</v>
      </c>
      <c r="F19" s="8">
        <f>+D19</f>
        <v>44958</v>
      </c>
      <c r="G19" s="8">
        <f>+E19</f>
        <v>44962</v>
      </c>
      <c r="H19" s="5">
        <f>+SUM(H20:H27)</f>
        <v>0</v>
      </c>
      <c r="I19" s="5">
        <f t="shared" ref="I19:P19" si="0">+SUM(I20:I27)</f>
        <v>0</v>
      </c>
      <c r="J19" s="5">
        <f t="shared" si="0"/>
        <v>0</v>
      </c>
      <c r="K19" s="5">
        <f t="shared" si="0"/>
        <v>0</v>
      </c>
      <c r="L19" s="5">
        <f t="shared" si="0"/>
        <v>0</v>
      </c>
      <c r="M19" s="5">
        <f t="shared" si="0"/>
        <v>0</v>
      </c>
      <c r="N19" s="5">
        <f t="shared" si="0"/>
        <v>0</v>
      </c>
      <c r="O19" s="5">
        <f t="shared" si="0"/>
        <v>0</v>
      </c>
      <c r="P19" s="5">
        <f t="shared" si="0"/>
        <v>0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2:71" x14ac:dyDescent="0.2">
      <c r="B20" s="4" t="s">
        <v>72</v>
      </c>
    </row>
    <row r="21" spans="2:71" x14ac:dyDescent="0.2">
      <c r="B21" s="4" t="s">
        <v>73</v>
      </c>
    </row>
    <row r="22" spans="2:71" x14ac:dyDescent="0.2">
      <c r="B22" s="4" t="s">
        <v>74</v>
      </c>
    </row>
    <row r="23" spans="2:71" x14ac:dyDescent="0.2">
      <c r="B23" s="4" t="s">
        <v>75</v>
      </c>
    </row>
    <row r="24" spans="2:71" x14ac:dyDescent="0.2">
      <c r="B24" s="4" t="s">
        <v>76</v>
      </c>
    </row>
    <row r="25" spans="2:71" x14ac:dyDescent="0.2">
      <c r="B25" s="4" t="s">
        <v>77</v>
      </c>
    </row>
    <row r="26" spans="2:71" x14ac:dyDescent="0.2">
      <c r="B26" s="4" t="s">
        <v>78</v>
      </c>
    </row>
    <row r="28" spans="2:71" x14ac:dyDescent="0.2">
      <c r="B28" s="5" t="s">
        <v>70</v>
      </c>
      <c r="C28" s="5"/>
      <c r="D28" s="5"/>
      <c r="E28" s="5"/>
      <c r="F28" s="8">
        <f>+D28</f>
        <v>0</v>
      </c>
      <c r="G28" s="8">
        <f>+E28</f>
        <v>0</v>
      </c>
      <c r="H28" s="5">
        <f>+SUM(H29:H33)</f>
        <v>0</v>
      </c>
      <c r="I28" s="5">
        <f t="shared" ref="I28:P28" si="1">+SUM(I29:I33)</f>
        <v>0</v>
      </c>
      <c r="J28" s="5">
        <f t="shared" si="1"/>
        <v>0</v>
      </c>
      <c r="K28" s="5">
        <f t="shared" si="1"/>
        <v>0</v>
      </c>
      <c r="L28" s="5">
        <f t="shared" si="1"/>
        <v>0</v>
      </c>
      <c r="M28" s="5">
        <f t="shared" si="1"/>
        <v>0</v>
      </c>
      <c r="N28" s="5">
        <f t="shared" si="1"/>
        <v>0</v>
      </c>
      <c r="O28" s="5">
        <f t="shared" si="1"/>
        <v>0</v>
      </c>
      <c r="P28" s="5">
        <f t="shared" si="1"/>
        <v>0</v>
      </c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</row>
    <row r="29" spans="2:71" x14ac:dyDescent="0.2">
      <c r="B29" s="4" t="s">
        <v>72</v>
      </c>
    </row>
    <row r="30" spans="2:71" x14ac:dyDescent="0.2">
      <c r="B30" s="4" t="s">
        <v>73</v>
      </c>
    </row>
    <row r="31" spans="2:71" x14ac:dyDescent="0.2">
      <c r="B31" s="4" t="s">
        <v>74</v>
      </c>
    </row>
    <row r="32" spans="2:71" x14ac:dyDescent="0.2">
      <c r="B32" s="4" t="s">
        <v>75</v>
      </c>
    </row>
    <row r="34" spans="2:71" x14ac:dyDescent="0.2">
      <c r="B34" s="5" t="s">
        <v>71</v>
      </c>
      <c r="C34" s="5"/>
      <c r="D34" s="5"/>
      <c r="E34" s="5"/>
      <c r="F34" s="8">
        <f>+D34</f>
        <v>0</v>
      </c>
      <c r="G34" s="8">
        <f>+E34</f>
        <v>0</v>
      </c>
      <c r="H34" s="5">
        <f>+SUM(H35:H40)</f>
        <v>0</v>
      </c>
      <c r="I34" s="5">
        <f t="shared" ref="I34:P34" si="2">+SUM(I35:I40)</f>
        <v>0</v>
      </c>
      <c r="J34" s="5">
        <f t="shared" si="2"/>
        <v>0</v>
      </c>
      <c r="K34" s="5">
        <f t="shared" si="2"/>
        <v>0</v>
      </c>
      <c r="L34" s="5">
        <f t="shared" si="2"/>
        <v>0</v>
      </c>
      <c r="M34" s="5">
        <f t="shared" si="2"/>
        <v>0</v>
      </c>
      <c r="N34" s="5">
        <f t="shared" si="2"/>
        <v>0</v>
      </c>
      <c r="O34" s="5">
        <f t="shared" si="2"/>
        <v>0</v>
      </c>
      <c r="P34" s="5">
        <f t="shared" si="2"/>
        <v>0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 x14ac:dyDescent="0.2">
      <c r="B35" s="4" t="s">
        <v>72</v>
      </c>
    </row>
    <row r="36" spans="2:71" x14ac:dyDescent="0.2">
      <c r="B36" s="4" t="s">
        <v>73</v>
      </c>
    </row>
    <row r="37" spans="2:71" x14ac:dyDescent="0.2">
      <c r="B37" s="4" t="s">
        <v>74</v>
      </c>
    </row>
    <row r="38" spans="2:71" x14ac:dyDescent="0.2">
      <c r="B38" s="4" t="s">
        <v>75</v>
      </c>
    </row>
    <row r="39" spans="2:71" x14ac:dyDescent="0.2">
      <c r="B39" s="4" t="s">
        <v>76</v>
      </c>
    </row>
    <row r="41" spans="2:71" x14ac:dyDescent="0.2">
      <c r="B41" s="5" t="s">
        <v>71</v>
      </c>
      <c r="C41" s="5"/>
      <c r="D41" s="5"/>
      <c r="E41" s="5"/>
      <c r="F41" s="8">
        <f>+D41</f>
        <v>0</v>
      </c>
      <c r="G41" s="8">
        <f>+E41</f>
        <v>0</v>
      </c>
      <c r="H41" s="5">
        <f>+SUM(H42:H47)</f>
        <v>0</v>
      </c>
      <c r="I41" s="5">
        <f t="shared" ref="I41:P41" si="3">+SUM(I42:I47)</f>
        <v>0</v>
      </c>
      <c r="J41" s="5">
        <f t="shared" si="3"/>
        <v>0</v>
      </c>
      <c r="K41" s="5">
        <f t="shared" si="3"/>
        <v>0</v>
      </c>
      <c r="L41" s="5">
        <f t="shared" si="3"/>
        <v>0</v>
      </c>
      <c r="M41" s="5">
        <f t="shared" si="3"/>
        <v>0</v>
      </c>
      <c r="N41" s="5">
        <f t="shared" si="3"/>
        <v>0</v>
      </c>
      <c r="O41" s="5">
        <f t="shared" si="3"/>
        <v>0</v>
      </c>
      <c r="P41" s="5">
        <f t="shared" si="3"/>
        <v>0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x14ac:dyDescent="0.2">
      <c r="B42" s="4" t="s">
        <v>72</v>
      </c>
    </row>
    <row r="43" spans="2:71" x14ac:dyDescent="0.2">
      <c r="B43" s="4" t="s">
        <v>73</v>
      </c>
    </row>
    <row r="44" spans="2:71" x14ac:dyDescent="0.2">
      <c r="B44" s="4" t="s">
        <v>74</v>
      </c>
    </row>
    <row r="45" spans="2:71" x14ac:dyDescent="0.2">
      <c r="B45" s="4" t="s">
        <v>75</v>
      </c>
    </row>
    <row r="46" spans="2:71" x14ac:dyDescent="0.2">
      <c r="B46" s="4" t="s">
        <v>76</v>
      </c>
    </row>
  </sheetData>
  <mergeCells count="7">
    <mergeCell ref="C2:D2"/>
    <mergeCell ref="C3:R3"/>
    <mergeCell ref="C4:D4"/>
    <mergeCell ref="C5:D5"/>
    <mergeCell ref="C6:D6"/>
    <mergeCell ref="C7:D7"/>
    <mergeCell ref="E6:F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B3A79-7EEE-44D1-AEAC-C6D9D1D3ADEE}">
  <sheetPr>
    <tabColor theme="0"/>
  </sheetPr>
  <dimension ref="B2:BS46"/>
  <sheetViews>
    <sheetView workbookViewId="0">
      <pane xSplit="5" ySplit="17" topLeftCell="F18" activePane="bottomRight" state="frozen"/>
      <selection activeCell="I8" sqref="I8"/>
      <selection pane="topRight" activeCell="I8" sqref="I8"/>
      <selection pane="bottomLeft" activeCell="I8" sqref="I8"/>
      <selection pane="bottomRight" activeCell="C14" sqref="C14:G15"/>
    </sheetView>
  </sheetViews>
  <sheetFormatPr defaultRowHeight="12" x14ac:dyDescent="0.2"/>
  <cols>
    <col min="1" max="1" width="2.28515625" style="1" customWidth="1"/>
    <col min="2" max="2" width="15.140625" style="1" bestFit="1" customWidth="1"/>
    <col min="3" max="3" width="11.140625" style="1" bestFit="1" customWidth="1"/>
    <col min="4" max="4" width="10.7109375" style="1" bestFit="1" customWidth="1"/>
    <col min="5" max="5" width="10.28515625" style="1" customWidth="1"/>
    <col min="6" max="6" width="13.28515625" style="1" bestFit="1" customWidth="1"/>
    <col min="7" max="7" width="8.28515625" style="1" bestFit="1" customWidth="1"/>
    <col min="8" max="8" width="8.28515625" style="1" customWidth="1"/>
    <col min="9" max="9" width="9.140625" style="1" customWidth="1"/>
    <col min="10" max="10" width="7.7109375" style="1" bestFit="1" customWidth="1"/>
    <col min="11" max="11" width="8.5703125" style="1" bestFit="1" customWidth="1"/>
    <col min="12" max="13" width="7.28515625" style="1" bestFit="1" customWidth="1"/>
    <col min="14" max="14" width="8.42578125" style="1" bestFit="1" customWidth="1"/>
    <col min="15" max="15" width="7.140625" style="1" bestFit="1" customWidth="1"/>
    <col min="16" max="16" width="9.5703125" style="1" bestFit="1" customWidth="1"/>
    <col min="17" max="17" width="1.5703125" style="1" customWidth="1"/>
    <col min="18" max="19" width="5.28515625" style="1" customWidth="1"/>
    <col min="20" max="73" width="4.85546875" style="1" customWidth="1"/>
    <col min="74" max="16384" width="9.140625" style="1"/>
  </cols>
  <sheetData>
    <row r="2" spans="2:18" x14ac:dyDescent="0.2">
      <c r="B2" s="1" t="s">
        <v>0</v>
      </c>
      <c r="C2" s="26"/>
      <c r="D2" s="27"/>
    </row>
    <row r="3" spans="2:18" ht="66" customHeight="1" x14ac:dyDescent="0.2">
      <c r="B3" s="2" t="s">
        <v>10</v>
      </c>
      <c r="C3" s="2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30"/>
    </row>
    <row r="4" spans="2:18" x14ac:dyDescent="0.2">
      <c r="B4" s="1" t="s">
        <v>1</v>
      </c>
      <c r="C4" s="24"/>
      <c r="D4" s="25"/>
    </row>
    <row r="5" spans="2:18" x14ac:dyDescent="0.2">
      <c r="B5" s="1" t="s">
        <v>11</v>
      </c>
      <c r="C5" s="20"/>
      <c r="D5" s="21"/>
    </row>
    <row r="6" spans="2:18" x14ac:dyDescent="0.2">
      <c r="B6" s="1" t="s">
        <v>12</v>
      </c>
      <c r="C6" s="22">
        <f ca="1">+IF(NOW()-E11&lt;0, 0, IF((E12-E11)/(NOW()-E11)&gt;1, 1, (E12-E11)/(NOW()-E11)))</f>
        <v>0</v>
      </c>
      <c r="D6" s="23"/>
      <c r="E6" s="31">
        <f ca="1">+IF(NOW()-C11&lt;0, 0, IF((C12-C11)/(NOW()-C11)&gt;1, 1, (C12-C11)/(NOW()-C11)))</f>
        <v>0</v>
      </c>
      <c r="F6" s="32"/>
    </row>
    <row r="7" spans="2:18" x14ac:dyDescent="0.2">
      <c r="B7" s="1" t="s">
        <v>68</v>
      </c>
      <c r="C7" s="20" t="s">
        <v>121</v>
      </c>
      <c r="D7" s="21"/>
    </row>
    <row r="9" spans="2:18" x14ac:dyDescent="0.2">
      <c r="B9" s="1" t="s">
        <v>90</v>
      </c>
      <c r="C9" s="19">
        <f>+C15-C14</f>
        <v>0</v>
      </c>
      <c r="D9" s="1" t="s">
        <v>91</v>
      </c>
      <c r="E9" s="19">
        <f>+E15-E14</f>
        <v>0</v>
      </c>
      <c r="F9" s="1" t="s">
        <v>92</v>
      </c>
      <c r="G9" s="19">
        <f>+G15-G14</f>
        <v>0</v>
      </c>
    </row>
    <row r="11" spans="2:18" x14ac:dyDescent="0.2">
      <c r="B11" s="1" t="s">
        <v>4</v>
      </c>
      <c r="C11" s="9">
        <f>+D19</f>
        <v>44958</v>
      </c>
      <c r="D11" s="1" t="str">
        <f>+F17</f>
        <v>FC/A Start</v>
      </c>
      <c r="E11" s="9">
        <f>+F19</f>
        <v>44958</v>
      </c>
    </row>
    <row r="12" spans="2:18" x14ac:dyDescent="0.2">
      <c r="B12" s="1" t="s">
        <v>5</v>
      </c>
      <c r="C12" s="9">
        <f>+E41</f>
        <v>0</v>
      </c>
      <c r="D12" s="1" t="str">
        <f>+G17</f>
        <v>FC/A End</v>
      </c>
      <c r="E12" s="9">
        <f>+G41</f>
        <v>0</v>
      </c>
    </row>
    <row r="13" spans="2:18" x14ac:dyDescent="0.2">
      <c r="B13" s="1" t="s">
        <v>6</v>
      </c>
      <c r="C13" s="1">
        <f>+H19+H28+H34+H41</f>
        <v>0</v>
      </c>
      <c r="D13" s="1" t="s">
        <v>82</v>
      </c>
      <c r="E13" s="1">
        <f>+I19+I28+I34+I41</f>
        <v>0</v>
      </c>
      <c r="F13" s="1" t="s">
        <v>2</v>
      </c>
      <c r="G13" s="1">
        <f>+J19+J28+J34+J41</f>
        <v>0</v>
      </c>
    </row>
    <row r="14" spans="2:18" x14ac:dyDescent="0.2">
      <c r="B14" s="1" t="s">
        <v>7</v>
      </c>
      <c r="C14" s="15">
        <f>+(K19+K28+K34+K41)*(1+Settings!$C$6)+C13*Settings!$C$3</f>
        <v>0</v>
      </c>
      <c r="D14" s="1" t="s">
        <v>85</v>
      </c>
      <c r="E14" s="15">
        <f>+(L19+L28+L34+L41)*(1+Settings!$C$6)+E13*Settings!$C$3</f>
        <v>0</v>
      </c>
      <c r="F14" s="1" t="s">
        <v>3</v>
      </c>
      <c r="G14" s="15">
        <f>+(M19+M28+M34+M41)*(1+Settings!$C$7)+G13*Settings!$C$3</f>
        <v>0</v>
      </c>
    </row>
    <row r="15" spans="2:18" x14ac:dyDescent="0.2">
      <c r="B15" s="1" t="s">
        <v>8</v>
      </c>
      <c r="C15" s="15">
        <f>+(N19+N28+N34+N41)*(1+Settings!$C$7)+C13*Settings!$C$4</f>
        <v>0</v>
      </c>
      <c r="D15" s="1" t="s">
        <v>88</v>
      </c>
      <c r="E15" s="15">
        <f>+(O19+O28+O34+O41)*(1+Settings!$C$7)+E13*Settings!$C$4</f>
        <v>0</v>
      </c>
      <c r="F15" s="1" t="s">
        <v>9</v>
      </c>
      <c r="G15" s="15">
        <f>+(P19+P28+P34+P41)*(1+Settings!$C$7)+G13*Settings!$C$4</f>
        <v>0</v>
      </c>
    </row>
    <row r="17" spans="2:71" ht="27" customHeight="1" x14ac:dyDescent="0.2">
      <c r="B17" s="3" t="s">
        <v>13</v>
      </c>
      <c r="C17" s="3" t="s">
        <v>1</v>
      </c>
      <c r="D17" s="3" t="s">
        <v>79</v>
      </c>
      <c r="E17" s="3" t="s">
        <v>80</v>
      </c>
      <c r="F17" s="3" t="s">
        <v>119</v>
      </c>
      <c r="G17" s="3" t="s">
        <v>120</v>
      </c>
      <c r="H17" s="3" t="s">
        <v>81</v>
      </c>
      <c r="I17" s="3" t="s">
        <v>82</v>
      </c>
      <c r="J17" s="3" t="s">
        <v>83</v>
      </c>
      <c r="K17" s="3" t="s">
        <v>84</v>
      </c>
      <c r="L17" s="3" t="s">
        <v>85</v>
      </c>
      <c r="M17" s="3" t="s">
        <v>86</v>
      </c>
      <c r="N17" s="3" t="s">
        <v>87</v>
      </c>
      <c r="O17" s="3" t="s">
        <v>88</v>
      </c>
      <c r="P17" s="3" t="s">
        <v>89</v>
      </c>
      <c r="R17" s="6" t="s">
        <v>14</v>
      </c>
      <c r="S17" s="6" t="s">
        <v>15</v>
      </c>
      <c r="T17" s="6" t="s">
        <v>16</v>
      </c>
      <c r="U17" s="6" t="s">
        <v>17</v>
      </c>
      <c r="V17" s="6" t="s">
        <v>18</v>
      </c>
      <c r="W17" s="6" t="s">
        <v>19</v>
      </c>
      <c r="X17" s="6" t="s">
        <v>20</v>
      </c>
      <c r="Y17" s="6" t="s">
        <v>21</v>
      </c>
      <c r="Z17" s="6" t="s">
        <v>22</v>
      </c>
      <c r="AA17" s="6" t="s">
        <v>23</v>
      </c>
      <c r="AB17" s="6" t="s">
        <v>24</v>
      </c>
      <c r="AC17" s="6" t="s">
        <v>25</v>
      </c>
      <c r="AD17" s="6" t="s">
        <v>26</v>
      </c>
      <c r="AE17" s="6" t="s">
        <v>27</v>
      </c>
      <c r="AF17" s="6" t="s">
        <v>28</v>
      </c>
      <c r="AG17" s="6" t="s">
        <v>29</v>
      </c>
      <c r="AH17" s="6" t="s">
        <v>30</v>
      </c>
      <c r="AI17" s="6" t="s">
        <v>31</v>
      </c>
      <c r="AJ17" s="6" t="s">
        <v>32</v>
      </c>
      <c r="AK17" s="6" t="s">
        <v>33</v>
      </c>
      <c r="AL17" s="6" t="s">
        <v>34</v>
      </c>
      <c r="AM17" s="6" t="s">
        <v>35</v>
      </c>
      <c r="AN17" s="6" t="s">
        <v>36</v>
      </c>
      <c r="AO17" s="6" t="s">
        <v>37</v>
      </c>
      <c r="AP17" s="6" t="s">
        <v>38</v>
      </c>
      <c r="AQ17" s="6" t="s">
        <v>39</v>
      </c>
      <c r="AR17" s="6" t="s">
        <v>40</v>
      </c>
      <c r="AS17" s="6" t="s">
        <v>41</v>
      </c>
      <c r="AT17" s="6" t="s">
        <v>42</v>
      </c>
      <c r="AU17" s="6" t="s">
        <v>43</v>
      </c>
      <c r="AV17" s="6" t="s">
        <v>44</v>
      </c>
      <c r="AW17" s="6" t="s">
        <v>45</v>
      </c>
      <c r="AX17" s="6" t="s">
        <v>46</v>
      </c>
      <c r="AY17" s="6" t="s">
        <v>47</v>
      </c>
      <c r="AZ17" s="6" t="s">
        <v>48</v>
      </c>
      <c r="BA17" s="6" t="s">
        <v>49</v>
      </c>
      <c r="BB17" s="6" t="s">
        <v>50</v>
      </c>
      <c r="BC17" s="6" t="s">
        <v>51</v>
      </c>
      <c r="BD17" s="6" t="s">
        <v>52</v>
      </c>
      <c r="BE17" s="6" t="s">
        <v>53</v>
      </c>
      <c r="BF17" s="6" t="s">
        <v>54</v>
      </c>
      <c r="BG17" s="6" t="s">
        <v>55</v>
      </c>
      <c r="BH17" s="6" t="s">
        <v>56</v>
      </c>
      <c r="BI17" s="6" t="s">
        <v>57</v>
      </c>
      <c r="BJ17" s="6" t="s">
        <v>58</v>
      </c>
      <c r="BK17" s="6" t="s">
        <v>59</v>
      </c>
      <c r="BL17" s="6" t="s">
        <v>60</v>
      </c>
      <c r="BM17" s="6" t="s">
        <v>61</v>
      </c>
      <c r="BN17" s="6" t="s">
        <v>62</v>
      </c>
      <c r="BO17" s="6" t="s">
        <v>63</v>
      </c>
      <c r="BP17" s="6" t="s">
        <v>64</v>
      </c>
      <c r="BQ17" s="6" t="s">
        <v>65</v>
      </c>
      <c r="BR17" s="6" t="s">
        <v>66</v>
      </c>
      <c r="BS17" s="6" t="s">
        <v>67</v>
      </c>
    </row>
    <row r="19" spans="2:71" x14ac:dyDescent="0.2">
      <c r="B19" s="5" t="s">
        <v>69</v>
      </c>
      <c r="C19" s="5"/>
      <c r="D19" s="8">
        <v>44958</v>
      </c>
      <c r="E19" s="8">
        <v>44962</v>
      </c>
      <c r="F19" s="8">
        <f>+D19</f>
        <v>44958</v>
      </c>
      <c r="G19" s="8">
        <f>+E19</f>
        <v>44962</v>
      </c>
      <c r="H19" s="5">
        <f>+SUM(H20:H27)</f>
        <v>0</v>
      </c>
      <c r="I19" s="5">
        <f t="shared" ref="I19:P19" si="0">+SUM(I20:I27)</f>
        <v>0</v>
      </c>
      <c r="J19" s="5">
        <f t="shared" si="0"/>
        <v>0</v>
      </c>
      <c r="K19" s="5">
        <f t="shared" si="0"/>
        <v>0</v>
      </c>
      <c r="L19" s="5">
        <f t="shared" si="0"/>
        <v>0</v>
      </c>
      <c r="M19" s="5">
        <f t="shared" si="0"/>
        <v>0</v>
      </c>
      <c r="N19" s="5">
        <f t="shared" si="0"/>
        <v>0</v>
      </c>
      <c r="O19" s="5">
        <f t="shared" si="0"/>
        <v>0</v>
      </c>
      <c r="P19" s="5">
        <f t="shared" si="0"/>
        <v>0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2:71" x14ac:dyDescent="0.2">
      <c r="B20" s="4" t="s">
        <v>72</v>
      </c>
    </row>
    <row r="21" spans="2:71" x14ac:dyDescent="0.2">
      <c r="B21" s="4" t="s">
        <v>73</v>
      </c>
    </row>
    <row r="22" spans="2:71" x14ac:dyDescent="0.2">
      <c r="B22" s="4" t="s">
        <v>74</v>
      </c>
    </row>
    <row r="23" spans="2:71" x14ac:dyDescent="0.2">
      <c r="B23" s="4" t="s">
        <v>75</v>
      </c>
    </row>
    <row r="24" spans="2:71" x14ac:dyDescent="0.2">
      <c r="B24" s="4" t="s">
        <v>76</v>
      </c>
    </row>
    <row r="25" spans="2:71" x14ac:dyDescent="0.2">
      <c r="B25" s="4" t="s">
        <v>77</v>
      </c>
    </row>
    <row r="26" spans="2:71" x14ac:dyDescent="0.2">
      <c r="B26" s="4" t="s">
        <v>78</v>
      </c>
    </row>
    <row r="28" spans="2:71" x14ac:dyDescent="0.2">
      <c r="B28" s="5" t="s">
        <v>70</v>
      </c>
      <c r="C28" s="5"/>
      <c r="D28" s="5"/>
      <c r="E28" s="5"/>
      <c r="F28" s="8">
        <f>+D28</f>
        <v>0</v>
      </c>
      <c r="G28" s="8">
        <f>+E28</f>
        <v>0</v>
      </c>
      <c r="H28" s="5">
        <f>+SUM(H29:H33)</f>
        <v>0</v>
      </c>
      <c r="I28" s="5">
        <f t="shared" ref="I28:P28" si="1">+SUM(I29:I33)</f>
        <v>0</v>
      </c>
      <c r="J28" s="5">
        <f t="shared" si="1"/>
        <v>0</v>
      </c>
      <c r="K28" s="5">
        <f t="shared" si="1"/>
        <v>0</v>
      </c>
      <c r="L28" s="5">
        <f t="shared" si="1"/>
        <v>0</v>
      </c>
      <c r="M28" s="5">
        <f t="shared" si="1"/>
        <v>0</v>
      </c>
      <c r="N28" s="5">
        <f t="shared" si="1"/>
        <v>0</v>
      </c>
      <c r="O28" s="5">
        <f t="shared" si="1"/>
        <v>0</v>
      </c>
      <c r="P28" s="5">
        <f t="shared" si="1"/>
        <v>0</v>
      </c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</row>
    <row r="29" spans="2:71" x14ac:dyDescent="0.2">
      <c r="B29" s="4" t="s">
        <v>72</v>
      </c>
    </row>
    <row r="30" spans="2:71" x14ac:dyDescent="0.2">
      <c r="B30" s="4" t="s">
        <v>73</v>
      </c>
    </row>
    <row r="31" spans="2:71" x14ac:dyDescent="0.2">
      <c r="B31" s="4" t="s">
        <v>74</v>
      </c>
    </row>
    <row r="32" spans="2:71" x14ac:dyDescent="0.2">
      <c r="B32" s="4" t="s">
        <v>75</v>
      </c>
    </row>
    <row r="34" spans="2:71" x14ac:dyDescent="0.2">
      <c r="B34" s="5" t="s">
        <v>71</v>
      </c>
      <c r="C34" s="5"/>
      <c r="D34" s="5"/>
      <c r="E34" s="5"/>
      <c r="F34" s="8">
        <f>+D34</f>
        <v>0</v>
      </c>
      <c r="G34" s="8">
        <f>+E34</f>
        <v>0</v>
      </c>
      <c r="H34" s="5">
        <f>+SUM(H35:H40)</f>
        <v>0</v>
      </c>
      <c r="I34" s="5">
        <f t="shared" ref="I34:P34" si="2">+SUM(I35:I40)</f>
        <v>0</v>
      </c>
      <c r="J34" s="5">
        <f t="shared" si="2"/>
        <v>0</v>
      </c>
      <c r="K34" s="5">
        <f t="shared" si="2"/>
        <v>0</v>
      </c>
      <c r="L34" s="5">
        <f t="shared" si="2"/>
        <v>0</v>
      </c>
      <c r="M34" s="5">
        <f t="shared" si="2"/>
        <v>0</v>
      </c>
      <c r="N34" s="5">
        <f t="shared" si="2"/>
        <v>0</v>
      </c>
      <c r="O34" s="5">
        <f t="shared" si="2"/>
        <v>0</v>
      </c>
      <c r="P34" s="5">
        <f t="shared" si="2"/>
        <v>0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 x14ac:dyDescent="0.2">
      <c r="B35" s="4" t="s">
        <v>72</v>
      </c>
    </row>
    <row r="36" spans="2:71" x14ac:dyDescent="0.2">
      <c r="B36" s="4" t="s">
        <v>73</v>
      </c>
    </row>
    <row r="37" spans="2:71" x14ac:dyDescent="0.2">
      <c r="B37" s="4" t="s">
        <v>74</v>
      </c>
    </row>
    <row r="38" spans="2:71" x14ac:dyDescent="0.2">
      <c r="B38" s="4" t="s">
        <v>75</v>
      </c>
    </row>
    <row r="39" spans="2:71" x14ac:dyDescent="0.2">
      <c r="B39" s="4" t="s">
        <v>76</v>
      </c>
    </row>
    <row r="41" spans="2:71" x14ac:dyDescent="0.2">
      <c r="B41" s="5" t="s">
        <v>71</v>
      </c>
      <c r="C41" s="5"/>
      <c r="D41" s="5"/>
      <c r="E41" s="5"/>
      <c r="F41" s="8">
        <f>+D41</f>
        <v>0</v>
      </c>
      <c r="G41" s="8">
        <f>+E41</f>
        <v>0</v>
      </c>
      <c r="H41" s="5">
        <f>+SUM(H42:H47)</f>
        <v>0</v>
      </c>
      <c r="I41" s="5">
        <f t="shared" ref="I41:P41" si="3">+SUM(I42:I47)</f>
        <v>0</v>
      </c>
      <c r="J41" s="5">
        <f t="shared" si="3"/>
        <v>0</v>
      </c>
      <c r="K41" s="5">
        <f t="shared" si="3"/>
        <v>0</v>
      </c>
      <c r="L41" s="5">
        <f t="shared" si="3"/>
        <v>0</v>
      </c>
      <c r="M41" s="5">
        <f t="shared" si="3"/>
        <v>0</v>
      </c>
      <c r="N41" s="5">
        <f t="shared" si="3"/>
        <v>0</v>
      </c>
      <c r="O41" s="5">
        <f t="shared" si="3"/>
        <v>0</v>
      </c>
      <c r="P41" s="5">
        <f t="shared" si="3"/>
        <v>0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x14ac:dyDescent="0.2">
      <c r="B42" s="4" t="s">
        <v>72</v>
      </c>
    </row>
    <row r="43" spans="2:71" x14ac:dyDescent="0.2">
      <c r="B43" s="4" t="s">
        <v>73</v>
      </c>
    </row>
    <row r="44" spans="2:71" x14ac:dyDescent="0.2">
      <c r="B44" s="4" t="s">
        <v>74</v>
      </c>
    </row>
    <row r="45" spans="2:71" x14ac:dyDescent="0.2">
      <c r="B45" s="4" t="s">
        <v>75</v>
      </c>
    </row>
    <row r="46" spans="2:71" x14ac:dyDescent="0.2">
      <c r="B46" s="4" t="s">
        <v>76</v>
      </c>
    </row>
  </sheetData>
  <mergeCells count="7">
    <mergeCell ref="C7:D7"/>
    <mergeCell ref="C2:D2"/>
    <mergeCell ref="C3:R3"/>
    <mergeCell ref="C4:D4"/>
    <mergeCell ref="C5:D5"/>
    <mergeCell ref="C6:D6"/>
    <mergeCell ref="E6:F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4A1CA-0389-47B4-9A3C-FAE431BCF3F0}">
  <sheetPr>
    <tabColor theme="0"/>
  </sheetPr>
  <dimension ref="B2:BS46"/>
  <sheetViews>
    <sheetView workbookViewId="0">
      <pane xSplit="5" ySplit="17" topLeftCell="F18" activePane="bottomRight" state="frozen"/>
      <selection activeCell="I8" sqref="I8"/>
      <selection pane="topRight" activeCell="I8" sqref="I8"/>
      <selection pane="bottomLeft" activeCell="I8" sqref="I8"/>
      <selection pane="bottomRight" activeCell="C14" sqref="C14:G15"/>
    </sheetView>
  </sheetViews>
  <sheetFormatPr defaultRowHeight="12" x14ac:dyDescent="0.2"/>
  <cols>
    <col min="1" max="1" width="2.28515625" style="1" customWidth="1"/>
    <col min="2" max="2" width="15.140625" style="1" bestFit="1" customWidth="1"/>
    <col min="3" max="3" width="11.140625" style="1" bestFit="1" customWidth="1"/>
    <col min="4" max="4" width="10.7109375" style="1" bestFit="1" customWidth="1"/>
    <col min="5" max="5" width="10.28515625" style="1" customWidth="1"/>
    <col min="6" max="6" width="13.28515625" style="1" bestFit="1" customWidth="1"/>
    <col min="7" max="7" width="8.28515625" style="1" bestFit="1" customWidth="1"/>
    <col min="8" max="8" width="8.28515625" style="1" customWidth="1"/>
    <col min="9" max="9" width="9.140625" style="1" customWidth="1"/>
    <col min="10" max="10" width="7.7109375" style="1" bestFit="1" customWidth="1"/>
    <col min="11" max="11" width="8.5703125" style="1" bestFit="1" customWidth="1"/>
    <col min="12" max="13" width="7.28515625" style="1" bestFit="1" customWidth="1"/>
    <col min="14" max="14" width="8.42578125" style="1" bestFit="1" customWidth="1"/>
    <col min="15" max="15" width="7.140625" style="1" bestFit="1" customWidth="1"/>
    <col min="16" max="16" width="9.5703125" style="1" bestFit="1" customWidth="1"/>
    <col min="17" max="17" width="1.5703125" style="1" customWidth="1"/>
    <col min="18" max="19" width="5.28515625" style="1" customWidth="1"/>
    <col min="20" max="73" width="4.85546875" style="1" customWidth="1"/>
    <col min="74" max="16384" width="9.140625" style="1"/>
  </cols>
  <sheetData>
    <row r="2" spans="2:18" x14ac:dyDescent="0.2">
      <c r="B2" s="1" t="s">
        <v>0</v>
      </c>
      <c r="C2" s="26"/>
      <c r="D2" s="27"/>
    </row>
    <row r="3" spans="2:18" ht="66" customHeight="1" x14ac:dyDescent="0.2">
      <c r="B3" s="2" t="s">
        <v>10</v>
      </c>
      <c r="C3" s="2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30"/>
    </row>
    <row r="4" spans="2:18" x14ac:dyDescent="0.2">
      <c r="B4" s="1" t="s">
        <v>1</v>
      </c>
      <c r="C4" s="24"/>
      <c r="D4" s="25"/>
    </row>
    <row r="5" spans="2:18" x14ac:dyDescent="0.2">
      <c r="B5" s="1" t="s">
        <v>11</v>
      </c>
      <c r="C5" s="20"/>
      <c r="D5" s="21"/>
    </row>
    <row r="6" spans="2:18" x14ac:dyDescent="0.2">
      <c r="B6" s="1" t="s">
        <v>12</v>
      </c>
      <c r="C6" s="22">
        <f ca="1">+IF(NOW()-E11&lt;0, 0, IF((E12-E11)/(NOW()-E11)&gt;1, 1, (E12-E11)/(NOW()-E11)))</f>
        <v>0</v>
      </c>
      <c r="D6" s="23"/>
      <c r="E6" s="31">
        <f ca="1">+IF(NOW()-C11&lt;0, 0, IF((C12-C11)/(NOW()-C11)&gt;1, 1, (C12-C11)/(NOW()-C11)))</f>
        <v>0</v>
      </c>
      <c r="F6" s="32"/>
    </row>
    <row r="7" spans="2:18" x14ac:dyDescent="0.2">
      <c r="B7" s="1" t="s">
        <v>68</v>
      </c>
      <c r="C7" s="20" t="s">
        <v>121</v>
      </c>
      <c r="D7" s="21"/>
    </row>
    <row r="9" spans="2:18" x14ac:dyDescent="0.2">
      <c r="B9" s="1" t="s">
        <v>90</v>
      </c>
      <c r="C9" s="19">
        <f>+C15-C14</f>
        <v>0</v>
      </c>
      <c r="D9" s="1" t="s">
        <v>91</v>
      </c>
      <c r="E9" s="19">
        <f>+E15-E14</f>
        <v>0</v>
      </c>
      <c r="F9" s="1" t="s">
        <v>92</v>
      </c>
      <c r="G9" s="19">
        <f>+G15-G14</f>
        <v>0</v>
      </c>
    </row>
    <row r="11" spans="2:18" x14ac:dyDescent="0.2">
      <c r="B11" s="1" t="s">
        <v>4</v>
      </c>
      <c r="C11" s="9">
        <f>+D19</f>
        <v>44958</v>
      </c>
      <c r="D11" s="1" t="str">
        <f>+F17</f>
        <v>FC/A Start</v>
      </c>
      <c r="E11" s="9">
        <f>+F19</f>
        <v>44958</v>
      </c>
    </row>
    <row r="12" spans="2:18" x14ac:dyDescent="0.2">
      <c r="B12" s="1" t="s">
        <v>5</v>
      </c>
      <c r="C12" s="9">
        <f>+E41</f>
        <v>0</v>
      </c>
      <c r="D12" s="1" t="str">
        <f>+G17</f>
        <v>FC/A End</v>
      </c>
      <c r="E12" s="9">
        <f>+G41</f>
        <v>0</v>
      </c>
    </row>
    <row r="13" spans="2:18" x14ac:dyDescent="0.2">
      <c r="B13" s="1" t="s">
        <v>6</v>
      </c>
      <c r="C13" s="1">
        <f>+H19+H28+H34+H41</f>
        <v>0</v>
      </c>
      <c r="D13" s="1" t="s">
        <v>82</v>
      </c>
      <c r="E13" s="1">
        <f>+I19+I28+I34+I41</f>
        <v>0</v>
      </c>
      <c r="F13" s="1" t="s">
        <v>2</v>
      </c>
      <c r="G13" s="1">
        <f>+J19+J28+J34+J41</f>
        <v>0</v>
      </c>
    </row>
    <row r="14" spans="2:18" x14ac:dyDescent="0.2">
      <c r="B14" s="1" t="s">
        <v>7</v>
      </c>
      <c r="C14" s="15">
        <f>+(K19+K28+K34+K41)*(1+Settings!$C$6)+C13*Settings!$C$3</f>
        <v>0</v>
      </c>
      <c r="D14" s="1" t="s">
        <v>85</v>
      </c>
      <c r="E14" s="15">
        <f>+(L19+L28+L34+L41)*(1+Settings!$C$6)+E13*Settings!$C$3</f>
        <v>0</v>
      </c>
      <c r="F14" s="1" t="s">
        <v>3</v>
      </c>
      <c r="G14" s="15">
        <f>+(M19+M28+M34+M41)*(1+Settings!$C$7)+G13*Settings!$C$3</f>
        <v>0</v>
      </c>
    </row>
    <row r="15" spans="2:18" x14ac:dyDescent="0.2">
      <c r="B15" s="1" t="s">
        <v>8</v>
      </c>
      <c r="C15" s="15">
        <f>+(N19+N28+N34+N41)*(1+Settings!$C$7)+C13*Settings!$C$4</f>
        <v>0</v>
      </c>
      <c r="D15" s="1" t="s">
        <v>88</v>
      </c>
      <c r="E15" s="15">
        <f>+(O19+O28+O34+O41)*(1+Settings!$C$7)+E13*Settings!$C$4</f>
        <v>0</v>
      </c>
      <c r="F15" s="1" t="s">
        <v>9</v>
      </c>
      <c r="G15" s="15">
        <f>+(P19+P28+P34+P41)*(1+Settings!$C$7)+G13*Settings!$C$4</f>
        <v>0</v>
      </c>
    </row>
    <row r="17" spans="2:71" ht="27" customHeight="1" x14ac:dyDescent="0.2">
      <c r="B17" s="3" t="s">
        <v>13</v>
      </c>
      <c r="C17" s="3" t="s">
        <v>1</v>
      </c>
      <c r="D17" s="3" t="s">
        <v>79</v>
      </c>
      <c r="E17" s="3" t="s">
        <v>80</v>
      </c>
      <c r="F17" s="3" t="s">
        <v>119</v>
      </c>
      <c r="G17" s="3" t="s">
        <v>120</v>
      </c>
      <c r="H17" s="3" t="s">
        <v>81</v>
      </c>
      <c r="I17" s="3" t="s">
        <v>82</v>
      </c>
      <c r="J17" s="3" t="s">
        <v>83</v>
      </c>
      <c r="K17" s="3" t="s">
        <v>84</v>
      </c>
      <c r="L17" s="3" t="s">
        <v>85</v>
      </c>
      <c r="M17" s="3" t="s">
        <v>86</v>
      </c>
      <c r="N17" s="3" t="s">
        <v>87</v>
      </c>
      <c r="O17" s="3" t="s">
        <v>88</v>
      </c>
      <c r="P17" s="3" t="s">
        <v>89</v>
      </c>
      <c r="R17" s="6" t="s">
        <v>14</v>
      </c>
      <c r="S17" s="6" t="s">
        <v>15</v>
      </c>
      <c r="T17" s="6" t="s">
        <v>16</v>
      </c>
      <c r="U17" s="6" t="s">
        <v>17</v>
      </c>
      <c r="V17" s="6" t="s">
        <v>18</v>
      </c>
      <c r="W17" s="6" t="s">
        <v>19</v>
      </c>
      <c r="X17" s="6" t="s">
        <v>20</v>
      </c>
      <c r="Y17" s="6" t="s">
        <v>21</v>
      </c>
      <c r="Z17" s="6" t="s">
        <v>22</v>
      </c>
      <c r="AA17" s="6" t="s">
        <v>23</v>
      </c>
      <c r="AB17" s="6" t="s">
        <v>24</v>
      </c>
      <c r="AC17" s="6" t="s">
        <v>25</v>
      </c>
      <c r="AD17" s="6" t="s">
        <v>26</v>
      </c>
      <c r="AE17" s="6" t="s">
        <v>27</v>
      </c>
      <c r="AF17" s="6" t="s">
        <v>28</v>
      </c>
      <c r="AG17" s="6" t="s">
        <v>29</v>
      </c>
      <c r="AH17" s="6" t="s">
        <v>30</v>
      </c>
      <c r="AI17" s="6" t="s">
        <v>31</v>
      </c>
      <c r="AJ17" s="6" t="s">
        <v>32</v>
      </c>
      <c r="AK17" s="6" t="s">
        <v>33</v>
      </c>
      <c r="AL17" s="6" t="s">
        <v>34</v>
      </c>
      <c r="AM17" s="6" t="s">
        <v>35</v>
      </c>
      <c r="AN17" s="6" t="s">
        <v>36</v>
      </c>
      <c r="AO17" s="6" t="s">
        <v>37</v>
      </c>
      <c r="AP17" s="6" t="s">
        <v>38</v>
      </c>
      <c r="AQ17" s="6" t="s">
        <v>39</v>
      </c>
      <c r="AR17" s="6" t="s">
        <v>40</v>
      </c>
      <c r="AS17" s="6" t="s">
        <v>41</v>
      </c>
      <c r="AT17" s="6" t="s">
        <v>42</v>
      </c>
      <c r="AU17" s="6" t="s">
        <v>43</v>
      </c>
      <c r="AV17" s="6" t="s">
        <v>44</v>
      </c>
      <c r="AW17" s="6" t="s">
        <v>45</v>
      </c>
      <c r="AX17" s="6" t="s">
        <v>46</v>
      </c>
      <c r="AY17" s="6" t="s">
        <v>47</v>
      </c>
      <c r="AZ17" s="6" t="s">
        <v>48</v>
      </c>
      <c r="BA17" s="6" t="s">
        <v>49</v>
      </c>
      <c r="BB17" s="6" t="s">
        <v>50</v>
      </c>
      <c r="BC17" s="6" t="s">
        <v>51</v>
      </c>
      <c r="BD17" s="6" t="s">
        <v>52</v>
      </c>
      <c r="BE17" s="6" t="s">
        <v>53</v>
      </c>
      <c r="BF17" s="6" t="s">
        <v>54</v>
      </c>
      <c r="BG17" s="6" t="s">
        <v>55</v>
      </c>
      <c r="BH17" s="6" t="s">
        <v>56</v>
      </c>
      <c r="BI17" s="6" t="s">
        <v>57</v>
      </c>
      <c r="BJ17" s="6" t="s">
        <v>58</v>
      </c>
      <c r="BK17" s="6" t="s">
        <v>59</v>
      </c>
      <c r="BL17" s="6" t="s">
        <v>60</v>
      </c>
      <c r="BM17" s="6" t="s">
        <v>61</v>
      </c>
      <c r="BN17" s="6" t="s">
        <v>62</v>
      </c>
      <c r="BO17" s="6" t="s">
        <v>63</v>
      </c>
      <c r="BP17" s="6" t="s">
        <v>64</v>
      </c>
      <c r="BQ17" s="6" t="s">
        <v>65</v>
      </c>
      <c r="BR17" s="6" t="s">
        <v>66</v>
      </c>
      <c r="BS17" s="6" t="s">
        <v>67</v>
      </c>
    </row>
    <row r="19" spans="2:71" x14ac:dyDescent="0.2">
      <c r="B19" s="5" t="s">
        <v>69</v>
      </c>
      <c r="C19" s="5"/>
      <c r="D19" s="8">
        <v>44958</v>
      </c>
      <c r="E19" s="8">
        <v>44962</v>
      </c>
      <c r="F19" s="8">
        <f>+D19</f>
        <v>44958</v>
      </c>
      <c r="G19" s="8">
        <f>+E19</f>
        <v>44962</v>
      </c>
      <c r="H19" s="5">
        <f>+SUM(H20:H27)</f>
        <v>0</v>
      </c>
      <c r="I19" s="5">
        <f t="shared" ref="I19:P19" si="0">+SUM(I20:I27)</f>
        <v>0</v>
      </c>
      <c r="J19" s="5">
        <f t="shared" si="0"/>
        <v>0</v>
      </c>
      <c r="K19" s="5">
        <f t="shared" si="0"/>
        <v>0</v>
      </c>
      <c r="L19" s="5">
        <f t="shared" si="0"/>
        <v>0</v>
      </c>
      <c r="M19" s="5">
        <f t="shared" si="0"/>
        <v>0</v>
      </c>
      <c r="N19" s="5">
        <f t="shared" si="0"/>
        <v>0</v>
      </c>
      <c r="O19" s="5">
        <f t="shared" si="0"/>
        <v>0</v>
      </c>
      <c r="P19" s="5">
        <f t="shared" si="0"/>
        <v>0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2:71" x14ac:dyDescent="0.2">
      <c r="B20" s="4" t="s">
        <v>72</v>
      </c>
    </row>
    <row r="21" spans="2:71" x14ac:dyDescent="0.2">
      <c r="B21" s="4" t="s">
        <v>73</v>
      </c>
    </row>
    <row r="22" spans="2:71" x14ac:dyDescent="0.2">
      <c r="B22" s="4" t="s">
        <v>74</v>
      </c>
    </row>
    <row r="23" spans="2:71" x14ac:dyDescent="0.2">
      <c r="B23" s="4" t="s">
        <v>75</v>
      </c>
    </row>
    <row r="24" spans="2:71" x14ac:dyDescent="0.2">
      <c r="B24" s="4" t="s">
        <v>76</v>
      </c>
    </row>
    <row r="25" spans="2:71" x14ac:dyDescent="0.2">
      <c r="B25" s="4" t="s">
        <v>77</v>
      </c>
    </row>
    <row r="26" spans="2:71" x14ac:dyDescent="0.2">
      <c r="B26" s="4" t="s">
        <v>78</v>
      </c>
    </row>
    <row r="28" spans="2:71" x14ac:dyDescent="0.2">
      <c r="B28" s="5" t="s">
        <v>70</v>
      </c>
      <c r="C28" s="5"/>
      <c r="D28" s="5"/>
      <c r="E28" s="5"/>
      <c r="F28" s="8">
        <f>+D28</f>
        <v>0</v>
      </c>
      <c r="G28" s="8">
        <f>+E28</f>
        <v>0</v>
      </c>
      <c r="H28" s="5">
        <f>+SUM(H29:H33)</f>
        <v>0</v>
      </c>
      <c r="I28" s="5">
        <f t="shared" ref="I28:P28" si="1">+SUM(I29:I33)</f>
        <v>0</v>
      </c>
      <c r="J28" s="5">
        <f t="shared" si="1"/>
        <v>0</v>
      </c>
      <c r="K28" s="5">
        <f t="shared" si="1"/>
        <v>0</v>
      </c>
      <c r="L28" s="5">
        <f t="shared" si="1"/>
        <v>0</v>
      </c>
      <c r="M28" s="5">
        <f t="shared" si="1"/>
        <v>0</v>
      </c>
      <c r="N28" s="5">
        <f t="shared" si="1"/>
        <v>0</v>
      </c>
      <c r="O28" s="5">
        <f t="shared" si="1"/>
        <v>0</v>
      </c>
      <c r="P28" s="5">
        <f t="shared" si="1"/>
        <v>0</v>
      </c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</row>
    <row r="29" spans="2:71" x14ac:dyDescent="0.2">
      <c r="B29" s="4" t="s">
        <v>72</v>
      </c>
    </row>
    <row r="30" spans="2:71" x14ac:dyDescent="0.2">
      <c r="B30" s="4" t="s">
        <v>73</v>
      </c>
    </row>
    <row r="31" spans="2:71" x14ac:dyDescent="0.2">
      <c r="B31" s="4" t="s">
        <v>74</v>
      </c>
    </row>
    <row r="32" spans="2:71" x14ac:dyDescent="0.2">
      <c r="B32" s="4" t="s">
        <v>75</v>
      </c>
    </row>
    <row r="34" spans="2:71" x14ac:dyDescent="0.2">
      <c r="B34" s="5" t="s">
        <v>71</v>
      </c>
      <c r="C34" s="5"/>
      <c r="D34" s="5"/>
      <c r="E34" s="5"/>
      <c r="F34" s="8">
        <f>+D34</f>
        <v>0</v>
      </c>
      <c r="G34" s="8">
        <f>+E34</f>
        <v>0</v>
      </c>
      <c r="H34" s="5">
        <f>+SUM(H35:H40)</f>
        <v>0</v>
      </c>
      <c r="I34" s="5">
        <f t="shared" ref="I34:P34" si="2">+SUM(I35:I40)</f>
        <v>0</v>
      </c>
      <c r="J34" s="5">
        <f t="shared" si="2"/>
        <v>0</v>
      </c>
      <c r="K34" s="5">
        <f t="shared" si="2"/>
        <v>0</v>
      </c>
      <c r="L34" s="5">
        <f t="shared" si="2"/>
        <v>0</v>
      </c>
      <c r="M34" s="5">
        <f t="shared" si="2"/>
        <v>0</v>
      </c>
      <c r="N34" s="5">
        <f t="shared" si="2"/>
        <v>0</v>
      </c>
      <c r="O34" s="5">
        <f t="shared" si="2"/>
        <v>0</v>
      </c>
      <c r="P34" s="5">
        <f t="shared" si="2"/>
        <v>0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 x14ac:dyDescent="0.2">
      <c r="B35" s="4" t="s">
        <v>72</v>
      </c>
    </row>
    <row r="36" spans="2:71" x14ac:dyDescent="0.2">
      <c r="B36" s="4" t="s">
        <v>73</v>
      </c>
    </row>
    <row r="37" spans="2:71" x14ac:dyDescent="0.2">
      <c r="B37" s="4" t="s">
        <v>74</v>
      </c>
    </row>
    <row r="38" spans="2:71" x14ac:dyDescent="0.2">
      <c r="B38" s="4" t="s">
        <v>75</v>
      </c>
    </row>
    <row r="39" spans="2:71" x14ac:dyDescent="0.2">
      <c r="B39" s="4" t="s">
        <v>76</v>
      </c>
    </row>
    <row r="41" spans="2:71" x14ac:dyDescent="0.2">
      <c r="B41" s="5" t="s">
        <v>71</v>
      </c>
      <c r="C41" s="5"/>
      <c r="D41" s="5"/>
      <c r="E41" s="5"/>
      <c r="F41" s="8">
        <f>+D41</f>
        <v>0</v>
      </c>
      <c r="G41" s="8">
        <f>+E41</f>
        <v>0</v>
      </c>
      <c r="H41" s="5">
        <f>+SUM(H42:H47)</f>
        <v>0</v>
      </c>
      <c r="I41" s="5">
        <f t="shared" ref="I41:P41" si="3">+SUM(I42:I47)</f>
        <v>0</v>
      </c>
      <c r="J41" s="5">
        <f t="shared" si="3"/>
        <v>0</v>
      </c>
      <c r="K41" s="5">
        <f t="shared" si="3"/>
        <v>0</v>
      </c>
      <c r="L41" s="5">
        <f t="shared" si="3"/>
        <v>0</v>
      </c>
      <c r="M41" s="5">
        <f t="shared" si="3"/>
        <v>0</v>
      </c>
      <c r="N41" s="5">
        <f t="shared" si="3"/>
        <v>0</v>
      </c>
      <c r="O41" s="5">
        <f t="shared" si="3"/>
        <v>0</v>
      </c>
      <c r="P41" s="5">
        <f t="shared" si="3"/>
        <v>0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x14ac:dyDescent="0.2">
      <c r="B42" s="4" t="s">
        <v>72</v>
      </c>
    </row>
    <row r="43" spans="2:71" x14ac:dyDescent="0.2">
      <c r="B43" s="4" t="s">
        <v>73</v>
      </c>
    </row>
    <row r="44" spans="2:71" x14ac:dyDescent="0.2">
      <c r="B44" s="4" t="s">
        <v>74</v>
      </c>
    </row>
    <row r="45" spans="2:71" x14ac:dyDescent="0.2">
      <c r="B45" s="4" t="s">
        <v>75</v>
      </c>
    </row>
    <row r="46" spans="2:71" x14ac:dyDescent="0.2">
      <c r="B46" s="4" t="s">
        <v>76</v>
      </c>
    </row>
  </sheetData>
  <mergeCells count="7">
    <mergeCell ref="C7:D7"/>
    <mergeCell ref="C2:D2"/>
    <mergeCell ref="C3:R3"/>
    <mergeCell ref="C4:D4"/>
    <mergeCell ref="C5:D5"/>
    <mergeCell ref="C6:D6"/>
    <mergeCell ref="E6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Settings</vt:lpstr>
      <vt:lpstr>Projects</vt:lpstr>
      <vt:lpstr>People</vt:lpstr>
      <vt:lpstr>Project 1</vt:lpstr>
      <vt:lpstr>Project 2</vt:lpstr>
      <vt:lpstr>Project 3</vt:lpstr>
      <vt:lpstr>Project 4</vt:lpstr>
      <vt:lpstr>Project 5</vt:lpstr>
      <vt:lpstr>Project 6</vt:lpstr>
      <vt:lpstr>Project 7</vt:lpstr>
      <vt:lpstr>Project 8</vt:lpstr>
      <vt:lpstr>Project 9</vt:lpstr>
      <vt:lpstr>Sheets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 Eichhorn</dc:creator>
  <cp:lastModifiedBy>Dennis Eichhorn</cp:lastModifiedBy>
  <dcterms:created xsi:type="dcterms:W3CDTF">2015-06-05T18:17:20Z</dcterms:created>
  <dcterms:modified xsi:type="dcterms:W3CDTF">2022-12-16T23:41:36Z</dcterms:modified>
</cp:coreProperties>
</file>